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International School\Downloads\"/>
    </mc:Choice>
  </mc:AlternateContent>
  <xr:revisionPtr revIDLastSave="0" documentId="8_{94C61AB8-6DB2-412A-9E10-18345C851DA6}" xr6:coauthVersionLast="47" xr6:coauthVersionMax="47" xr10:uidLastSave="{00000000-0000-0000-0000-000000000000}"/>
  <bookViews>
    <workbookView xWindow="-108" yWindow="-108" windowWidth="23256" windowHeight="14016" tabRatio="765" firstSheet="4" activeTab="4" xr2:uid="{00000000-000D-0000-FFFF-FFFF00000000}"/>
  </bookViews>
  <sheets>
    <sheet name="マスタ" sheetId="54" state="hidden" r:id="rId1"/>
    <sheet name="依頼書" sheetId="58" state="hidden" r:id="rId2"/>
    <sheet name="報告書（旅費不要）" sheetId="59" state="hidden" r:id="rId3"/>
    <sheet name="報告書（旅費要）" sheetId="60" state="hidden" r:id="rId4"/>
    <sheet name="調書" sheetId="26" r:id="rId5"/>
    <sheet name="調書記入例（講演・時間）" sheetId="63" r:id="rId6"/>
    <sheet name="調書記入例（研究補助謝金）" sheetId="64" r:id="rId7"/>
    <sheet name="用務依頼書20220214府大案" sheetId="62" state="hidden" r:id="rId8"/>
    <sheet name="記入例" sheetId="61" state="hidden" r:id="rId9"/>
  </sheets>
  <definedNames>
    <definedName name="_xlnm.Print_Area" localSheetId="1">依頼書!$A$1:$BL$56</definedName>
    <definedName name="_xlnm.Print_Area" localSheetId="8">記入例!$A$1:$X$59</definedName>
    <definedName name="_xlnm.Print_Area" localSheetId="4">調書!$A$1:$X$65</definedName>
    <definedName name="_xlnm.Print_Area" localSheetId="6">'調書記入例（研究補助謝金）'!$A$1:$X$66</definedName>
    <definedName name="_xlnm.Print_Area" localSheetId="5">'調書記入例（講演・時間）'!$A$1:$X$66</definedName>
    <definedName name="_xlnm.Print_Area" localSheetId="2">'報告書（旅費不要）'!$A$1:$BL$61</definedName>
    <definedName name="_xlnm.Print_Area" localSheetId="3">'報告書（旅費要）'!$A$1:$BL$61</definedName>
    <definedName name="_xlnm.Print_Area" localSheetId="7">用務依頼書20220214府大案!$A$1:$BL$55</definedName>
    <definedName name="支出財源">OFFSET(マスタ!$G$1,1,0,COUNTA(マスタ!$G:$G)-1,1)</definedName>
    <definedName name="支出方法">OFFSET(マスタ!$L$1,1,0,COUNTA(マスタ!$L:$L)-1,1)</definedName>
    <definedName name="謝金種目">OFFSET(マスタ!$A$1,1,0,COUNTA(マスタ!$A:$A)-1,1)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38" i="64" l="1"/>
  <c r="Y39" i="26"/>
  <c r="Y40" i="63"/>
  <c r="AB40" i="63"/>
  <c r="K56" i="64" l="1"/>
  <c r="Q54" i="64"/>
  <c r="I54" i="64"/>
  <c r="A54" i="64"/>
  <c r="Q52" i="64"/>
  <c r="I52" i="64"/>
  <c r="A50" i="64"/>
  <c r="A49" i="64"/>
  <c r="A48" i="64"/>
  <c r="V47" i="64"/>
  <c r="A47" i="64"/>
  <c r="V46" i="64"/>
  <c r="A46" i="64"/>
  <c r="V45" i="64"/>
  <c r="A45" i="64"/>
  <c r="V44" i="64"/>
  <c r="A44" i="64"/>
  <c r="A43" i="64"/>
  <c r="A42" i="64"/>
  <c r="V41" i="64"/>
  <c r="V48" i="64" s="1"/>
  <c r="A41" i="64"/>
  <c r="AB40" i="64"/>
  <c r="Y40" i="64"/>
  <c r="G40" i="64"/>
  <c r="E40" i="64"/>
  <c r="E39" i="64"/>
  <c r="Y32" i="64"/>
  <c r="S31" i="64"/>
  <c r="K56" i="63" l="1"/>
  <c r="Q54" i="63"/>
  <c r="I54" i="63"/>
  <c r="A54" i="63"/>
  <c r="Q52" i="63"/>
  <c r="I52" i="63"/>
  <c r="A50" i="63"/>
  <c r="A49" i="63"/>
  <c r="A48" i="63"/>
  <c r="V47" i="63"/>
  <c r="A47" i="63"/>
  <c r="V46" i="63"/>
  <c r="A46" i="63"/>
  <c r="V45" i="63"/>
  <c r="A45" i="63"/>
  <c r="V44" i="63"/>
  <c r="A44" i="63"/>
  <c r="A43" i="63"/>
  <c r="A42" i="63"/>
  <c r="V41" i="63"/>
  <c r="A41" i="63"/>
  <c r="G40" i="63"/>
  <c r="E40" i="63"/>
  <c r="E39" i="63"/>
  <c r="Y38" i="63"/>
  <c r="S31" i="63"/>
  <c r="V48" i="63" l="1"/>
  <c r="A49" i="26"/>
  <c r="V48" i="26" l="1"/>
  <c r="V47" i="26"/>
  <c r="V46" i="26"/>
  <c r="V45" i="26"/>
  <c r="V44" i="26"/>
  <c r="V43" i="26"/>
  <c r="V42" i="26"/>
  <c r="A50" i="26" l="1"/>
  <c r="A46" i="26"/>
  <c r="A47" i="26"/>
  <c r="A48" i="26"/>
  <c r="S32" i="26"/>
  <c r="AY44" i="62" l="1"/>
  <c r="AK44" i="62"/>
  <c r="W44" i="62"/>
  <c r="I44" i="62"/>
  <c r="AB43" i="62"/>
  <c r="AZ18" i="62"/>
  <c r="AB35" i="61" l="1"/>
  <c r="Y35" i="61"/>
  <c r="Y33" i="61"/>
  <c r="Y33" i="26"/>
  <c r="AB41" i="26" l="1"/>
  <c r="Y41" i="26"/>
  <c r="A43" i="26" l="1"/>
  <c r="A44" i="26"/>
  <c r="A36" i="61" l="1"/>
  <c r="A37" i="61"/>
  <c r="A38" i="61"/>
  <c r="K57" i="61"/>
  <c r="Q55" i="61"/>
  <c r="I55" i="61"/>
  <c r="A55" i="61"/>
  <c r="Q53" i="61"/>
  <c r="I53" i="61"/>
  <c r="A51" i="61"/>
  <c r="A50" i="61"/>
  <c r="A49" i="61"/>
  <c r="A48" i="61"/>
  <c r="A47" i="61"/>
  <c r="A46" i="61"/>
  <c r="V45" i="61"/>
  <c r="A45" i="61"/>
  <c r="V44" i="61"/>
  <c r="A44" i="61"/>
  <c r="V43" i="61"/>
  <c r="A43" i="61"/>
  <c r="V42" i="61"/>
  <c r="A42" i="61"/>
  <c r="V41" i="61"/>
  <c r="A41" i="61"/>
  <c r="V40" i="61"/>
  <c r="A40" i="61"/>
  <c r="V39" i="61"/>
  <c r="A39" i="61"/>
  <c r="V38" i="61"/>
  <c r="V37" i="61"/>
  <c r="V36" i="61"/>
  <c r="G35" i="61"/>
  <c r="E35" i="61"/>
  <c r="X34" i="61"/>
  <c r="E34" i="61"/>
  <c r="S32" i="61"/>
  <c r="V46" i="61" l="1"/>
  <c r="AY35" i="60" l="1"/>
  <c r="AK35" i="60"/>
  <c r="W35" i="60"/>
  <c r="I35" i="60"/>
  <c r="AY35" i="59"/>
  <c r="AK35" i="59"/>
  <c r="W35" i="59"/>
  <c r="I35" i="59"/>
  <c r="AY44" i="58"/>
  <c r="AK44" i="58"/>
  <c r="W44" i="58"/>
  <c r="I44" i="58"/>
  <c r="G41" i="26" l="1"/>
  <c r="Q53" i="26" l="1"/>
  <c r="I53" i="26"/>
  <c r="Q51" i="26"/>
  <c r="I51" i="26"/>
  <c r="E41" i="26"/>
  <c r="E40" i="26" l="1"/>
  <c r="V49" i="26" s="1"/>
  <c r="K55" i="26" l="1"/>
  <c r="A53" i="26"/>
  <c r="A45" i="26"/>
  <c r="A42"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島　智美</author>
    <author>田中　大樹</author>
  </authors>
  <commentList>
    <comment ref="R1" authorId="0" shapeId="0" xr:uid="{00000000-0006-0000-0400-000001000000}">
      <text>
        <r>
          <rPr>
            <b/>
            <sz val="9"/>
            <color indexed="81"/>
            <rFont val="MS P ゴシック"/>
            <family val="3"/>
            <charset val="128"/>
          </rPr>
          <t>起案日の記入をお願いします。</t>
        </r>
      </text>
    </comment>
    <comment ref="Q8" authorId="1" shapeId="0" xr:uid="{00000000-0006-0000-0400-000002000000}">
      <text>
        <r>
          <rPr>
            <b/>
            <sz val="9"/>
            <color indexed="81"/>
            <rFont val="MS P ゴシック"/>
            <family val="3"/>
            <charset val="128"/>
          </rPr>
          <t>公立大学法人大阪専決規程　第4条による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大樹</author>
  </authors>
  <commentList>
    <comment ref="Q8" authorId="0" shapeId="0" xr:uid="{00000000-0006-0000-0500-000001000000}">
      <text>
        <r>
          <rPr>
            <b/>
            <sz val="9"/>
            <color indexed="81"/>
            <rFont val="MS P ゴシック"/>
            <family val="3"/>
            <charset val="128"/>
          </rPr>
          <t>公立大学法人大阪専決規程　第4条による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大樹</author>
  </authors>
  <commentList>
    <comment ref="Q8" authorId="0" shapeId="0" xr:uid="{00000000-0006-0000-0600-000001000000}">
      <text>
        <r>
          <rPr>
            <b/>
            <sz val="9"/>
            <color indexed="81"/>
            <rFont val="MS P ゴシック"/>
            <family val="3"/>
            <charset val="128"/>
          </rPr>
          <t>公立大学法人大阪専決規程　第4条による</t>
        </r>
      </text>
    </comment>
  </commentList>
</comments>
</file>

<file path=xl/sharedStrings.xml><?xml version="1.0" encoding="utf-8"?>
<sst xmlns="http://schemas.openxmlformats.org/spreadsheetml/2006/main" count="1045" uniqueCount="314">
  <si>
    <t>職名等</t>
    <rPh sb="0" eb="2">
      <t>ショクメイ</t>
    </rPh>
    <rPh sb="2" eb="3">
      <t>トウ</t>
    </rPh>
    <phoneticPr fontId="1"/>
  </si>
  <si>
    <t>合計金額</t>
    <rPh sb="0" eb="2">
      <t>ゴウケイ</t>
    </rPh>
    <rPh sb="2" eb="4">
      <t>キンガク</t>
    </rPh>
    <phoneticPr fontId="1"/>
  </si>
  <si>
    <t>対象者氏名</t>
    <rPh sb="0" eb="3">
      <t>タイショウシャ</t>
    </rPh>
    <rPh sb="3" eb="5">
      <t>シメイ</t>
    </rPh>
    <phoneticPr fontId="1"/>
  </si>
  <si>
    <t>記</t>
    <rPh sb="0" eb="1">
      <t>キ</t>
    </rPh>
    <phoneticPr fontId="1"/>
  </si>
  <si>
    <t>～</t>
    <phoneticPr fontId="1"/>
  </si>
  <si>
    <t>所属（勤務先）</t>
    <rPh sb="0" eb="2">
      <t>ショゾク</t>
    </rPh>
    <rPh sb="3" eb="6">
      <t>キンムサキ</t>
    </rPh>
    <phoneticPr fontId="1"/>
  </si>
  <si>
    <t>支出財源</t>
    <rPh sb="0" eb="2">
      <t>シシュツ</t>
    </rPh>
    <rPh sb="2" eb="4">
      <t>ザイゲン</t>
    </rPh>
    <phoneticPr fontId="1"/>
  </si>
  <si>
    <t>報酬・謝金の支出について</t>
    <rPh sb="0" eb="2">
      <t>ホウシュウ</t>
    </rPh>
    <rPh sb="3" eb="5">
      <t>シャキン</t>
    </rPh>
    <rPh sb="6" eb="8">
      <t>シシュツ</t>
    </rPh>
    <phoneticPr fontId="1"/>
  </si>
  <si>
    <t>研究補助</t>
    <rPh sb="0" eb="2">
      <t>ケンキュウ</t>
    </rPh>
    <rPh sb="2" eb="4">
      <t>ホジョ</t>
    </rPh>
    <phoneticPr fontId="1"/>
  </si>
  <si>
    <t>実験被験者負担軽減費（臨床実験）</t>
    <rPh sb="0" eb="2">
      <t>ジッケン</t>
    </rPh>
    <rPh sb="2" eb="5">
      <t>ヒケンシャ</t>
    </rPh>
    <rPh sb="5" eb="7">
      <t>フタン</t>
    </rPh>
    <rPh sb="7" eb="9">
      <t>ケイゲン</t>
    </rPh>
    <rPh sb="9" eb="10">
      <t>ヒ</t>
    </rPh>
    <rPh sb="11" eb="13">
      <t>リンショウ</t>
    </rPh>
    <rPh sb="13" eb="15">
      <t>ジッケン</t>
    </rPh>
    <phoneticPr fontId="1"/>
  </si>
  <si>
    <t>実験被験者負担軽減費（臨床実験以外）</t>
    <rPh sb="0" eb="2">
      <t>ジッケン</t>
    </rPh>
    <rPh sb="2" eb="5">
      <t>ヒケンシャ</t>
    </rPh>
    <rPh sb="5" eb="7">
      <t>フタン</t>
    </rPh>
    <rPh sb="7" eb="9">
      <t>ケイゲン</t>
    </rPh>
    <rPh sb="9" eb="10">
      <t>ヒ</t>
    </rPh>
    <rPh sb="11" eb="13">
      <t>リンショウ</t>
    </rPh>
    <rPh sb="13" eb="15">
      <t>ジッケン</t>
    </rPh>
    <rPh sb="15" eb="17">
      <t>イガイ</t>
    </rPh>
    <phoneticPr fontId="1"/>
  </si>
  <si>
    <t>審議会委員（部局審議会等）</t>
    <rPh sb="0" eb="3">
      <t>シンギカイ</t>
    </rPh>
    <rPh sb="3" eb="5">
      <t>イイン</t>
    </rPh>
    <rPh sb="6" eb="8">
      <t>ブキョク</t>
    </rPh>
    <rPh sb="8" eb="11">
      <t>シンギカイ</t>
    </rPh>
    <rPh sb="11" eb="12">
      <t>ナド</t>
    </rPh>
    <phoneticPr fontId="1"/>
  </si>
  <si>
    <t>審議会委員（その他）</t>
    <rPh sb="0" eb="3">
      <t>シンギカイ</t>
    </rPh>
    <rPh sb="3" eb="5">
      <t>イイン</t>
    </rPh>
    <rPh sb="8" eb="9">
      <t>タ</t>
    </rPh>
    <phoneticPr fontId="1"/>
  </si>
  <si>
    <t>通訳謝金（随行通訳）</t>
    <rPh sb="0" eb="2">
      <t>ツウヤク</t>
    </rPh>
    <rPh sb="2" eb="4">
      <t>シャキン</t>
    </rPh>
    <rPh sb="5" eb="7">
      <t>ズイコウ</t>
    </rPh>
    <rPh sb="7" eb="9">
      <t>ツウヤク</t>
    </rPh>
    <phoneticPr fontId="1"/>
  </si>
  <si>
    <t>通訳謝金（逐次通訳）</t>
    <rPh sb="0" eb="2">
      <t>ツウヤク</t>
    </rPh>
    <rPh sb="2" eb="4">
      <t>シャキン</t>
    </rPh>
    <rPh sb="5" eb="7">
      <t>チクジ</t>
    </rPh>
    <rPh sb="7" eb="9">
      <t>ツウヤク</t>
    </rPh>
    <phoneticPr fontId="1"/>
  </si>
  <si>
    <t>通訳謝金（同時通訳）</t>
    <rPh sb="0" eb="2">
      <t>ツウヤク</t>
    </rPh>
    <rPh sb="2" eb="4">
      <t>シャキン</t>
    </rPh>
    <rPh sb="5" eb="7">
      <t>ドウジ</t>
    </rPh>
    <rPh sb="7" eb="9">
      <t>ツウヤク</t>
    </rPh>
    <phoneticPr fontId="1"/>
  </si>
  <si>
    <t>翻訳謝金（外国語→外国語）</t>
    <rPh sb="0" eb="2">
      <t>ホンヤク</t>
    </rPh>
    <rPh sb="2" eb="4">
      <t>シャキン</t>
    </rPh>
    <rPh sb="5" eb="8">
      <t>ガイコクゴ</t>
    </rPh>
    <rPh sb="9" eb="12">
      <t>ガイコクゴ</t>
    </rPh>
    <phoneticPr fontId="1"/>
  </si>
  <si>
    <t>基盤研究費</t>
    <rPh sb="0" eb="2">
      <t>キバン</t>
    </rPh>
    <rPh sb="2" eb="5">
      <t>ケンキュウヒ</t>
    </rPh>
    <phoneticPr fontId="1"/>
  </si>
  <si>
    <t>交通費概算額
（支給する場合のみ）</t>
    <rPh sb="0" eb="3">
      <t>コウツウヒ</t>
    </rPh>
    <rPh sb="3" eb="5">
      <t>ガイサン</t>
    </rPh>
    <rPh sb="5" eb="6">
      <t>ガク</t>
    </rPh>
    <rPh sb="8" eb="10">
      <t>シキュウ</t>
    </rPh>
    <rPh sb="12" eb="14">
      <t>バアイ</t>
    </rPh>
    <phoneticPr fontId="1"/>
  </si>
  <si>
    <t>宿泊費概算額
（支給する場合のみ）</t>
    <rPh sb="0" eb="2">
      <t>シュクハク</t>
    </rPh>
    <rPh sb="2" eb="3">
      <t>ヒ</t>
    </rPh>
    <rPh sb="3" eb="5">
      <t>ガイサン</t>
    </rPh>
    <rPh sb="5" eb="6">
      <t>ガク</t>
    </rPh>
    <rPh sb="8" eb="10">
      <t>シキュウ</t>
    </rPh>
    <rPh sb="12" eb="14">
      <t>バアイ</t>
    </rPh>
    <phoneticPr fontId="1"/>
  </si>
  <si>
    <t>種目：</t>
    <rPh sb="0" eb="2">
      <t>シュモク</t>
    </rPh>
    <phoneticPr fontId="1"/>
  </si>
  <si>
    <t>研究代表者名：</t>
    <rPh sb="0" eb="2">
      <t>ケンキュウ</t>
    </rPh>
    <rPh sb="2" eb="5">
      <t>ダイヒョウシャ</t>
    </rPh>
    <rPh sb="5" eb="6">
      <t>メイ</t>
    </rPh>
    <phoneticPr fontId="1"/>
  </si>
  <si>
    <t>財源詳細２</t>
    <rPh sb="0" eb="2">
      <t>ザイゲン</t>
    </rPh>
    <rPh sb="2" eb="4">
      <t>ショウサイ</t>
    </rPh>
    <phoneticPr fontId="1"/>
  </si>
  <si>
    <t>財源詳細１</t>
    <rPh sb="0" eb="2">
      <t>ザイゲン</t>
    </rPh>
    <rPh sb="2" eb="4">
      <t>ショウサイ</t>
    </rPh>
    <phoneticPr fontId="1"/>
  </si>
  <si>
    <t>財源詳細３</t>
    <rPh sb="0" eb="2">
      <t>ザイゲン</t>
    </rPh>
    <rPh sb="2" eb="4">
      <t>ショウサイ</t>
    </rPh>
    <phoneticPr fontId="1"/>
  </si>
  <si>
    <t>財源詳細４</t>
    <rPh sb="0" eb="2">
      <t>ザイゲン</t>
    </rPh>
    <rPh sb="2" eb="4">
      <t>ショウサイ</t>
    </rPh>
    <phoneticPr fontId="1"/>
  </si>
  <si>
    <t>必須入力欄</t>
    <rPh sb="0" eb="2">
      <t>ヒッス</t>
    </rPh>
    <rPh sb="2" eb="4">
      <t>ニュウリョク</t>
    </rPh>
    <rPh sb="4" eb="5">
      <t>ラン</t>
    </rPh>
    <phoneticPr fontId="1"/>
  </si>
  <si>
    <t>必要時入力欄</t>
    <rPh sb="0" eb="3">
      <t>ヒツヨウジ</t>
    </rPh>
    <rPh sb="3" eb="5">
      <t>ニュウリョク</t>
    </rPh>
    <rPh sb="5" eb="6">
      <t>ラン</t>
    </rPh>
    <phoneticPr fontId="1"/>
  </si>
  <si>
    <t>謝金総額</t>
    <rPh sb="0" eb="2">
      <t>シャキン</t>
    </rPh>
    <rPh sb="2" eb="4">
      <t>ソウガク</t>
    </rPh>
    <phoneticPr fontId="1"/>
  </si>
  <si>
    <t>謝金種目</t>
    <rPh sb="0" eb="2">
      <t>シャキン</t>
    </rPh>
    <rPh sb="2" eb="4">
      <t>シュモク</t>
    </rPh>
    <phoneticPr fontId="1"/>
  </si>
  <si>
    <t>２．実施場所</t>
    <rPh sb="2" eb="4">
      <t>ジッシ</t>
    </rPh>
    <rPh sb="4" eb="6">
      <t>バショ</t>
    </rPh>
    <phoneticPr fontId="1"/>
  </si>
  <si>
    <t>謝金単価</t>
    <rPh sb="0" eb="2">
      <t>シャキン</t>
    </rPh>
    <rPh sb="2" eb="4">
      <t>タンカ</t>
    </rPh>
    <phoneticPr fontId="1"/>
  </si>
  <si>
    <t>源泉徴収</t>
    <rPh sb="0" eb="2">
      <t>ゲンセン</t>
    </rPh>
    <rPh sb="2" eb="4">
      <t>チョウシュウ</t>
    </rPh>
    <phoneticPr fontId="1"/>
  </si>
  <si>
    <t>支出方法</t>
    <rPh sb="0" eb="2">
      <t>シシュツ</t>
    </rPh>
    <rPh sb="2" eb="4">
      <t>ホウホウ</t>
    </rPh>
    <phoneticPr fontId="1"/>
  </si>
  <si>
    <t>登録口座への振込み</t>
    <rPh sb="0" eb="2">
      <t>トウロク</t>
    </rPh>
    <rPh sb="2" eb="4">
      <t>コウザ</t>
    </rPh>
    <rPh sb="6" eb="8">
      <t>フリコ</t>
    </rPh>
    <phoneticPr fontId="1"/>
  </si>
  <si>
    <t>その他</t>
    <rPh sb="2" eb="3">
      <t>タ</t>
    </rPh>
    <phoneticPr fontId="1"/>
  </si>
  <si>
    <t>現金を手渡す（非居住者のみ）</t>
    <rPh sb="0" eb="2">
      <t>ゲンキン</t>
    </rPh>
    <rPh sb="3" eb="5">
      <t>テワタ</t>
    </rPh>
    <rPh sb="7" eb="11">
      <t>ヒキョジュウシャ</t>
    </rPh>
    <phoneticPr fontId="1"/>
  </si>
  <si>
    <t>出発</t>
    <rPh sb="0" eb="2">
      <t>シュッパツ</t>
    </rPh>
    <phoneticPr fontId="6"/>
  </si>
  <si>
    <t>帰着</t>
    <rPh sb="0" eb="2">
      <t>キチャク</t>
    </rPh>
    <phoneticPr fontId="6"/>
  </si>
  <si>
    <t>単価区分</t>
    <rPh sb="0" eb="2">
      <t>タンカ</t>
    </rPh>
    <rPh sb="2" eb="4">
      <t>クブン</t>
    </rPh>
    <phoneticPr fontId="1"/>
  </si>
  <si>
    <t>単価上限（円）</t>
    <rPh sb="0" eb="2">
      <t>タンカ</t>
    </rPh>
    <rPh sb="2" eb="4">
      <t>ジョウゲン</t>
    </rPh>
    <rPh sb="5" eb="6">
      <t>エン</t>
    </rPh>
    <phoneticPr fontId="1"/>
  </si>
  <si>
    <t>入力単位</t>
    <rPh sb="0" eb="2">
      <t>ニュウリョク</t>
    </rPh>
    <rPh sb="2" eb="4">
      <t>タンイ</t>
    </rPh>
    <phoneticPr fontId="1"/>
  </si>
  <si>
    <t>理事長　　様</t>
    <rPh sb="0" eb="3">
      <t>リジチョウ</t>
    </rPh>
    <rPh sb="5" eb="6">
      <t>サマ</t>
    </rPh>
    <phoneticPr fontId="1"/>
  </si>
  <si>
    <t>大学運営経費</t>
    <rPh sb="0" eb="2">
      <t>ダイガク</t>
    </rPh>
    <rPh sb="2" eb="4">
      <t>ウンエイ</t>
    </rPh>
    <rPh sb="4" eb="6">
      <t>ケイヒ</t>
    </rPh>
    <phoneticPr fontId="1"/>
  </si>
  <si>
    <t>先方負担</t>
    <rPh sb="0" eb="2">
      <t>センポウ</t>
    </rPh>
    <rPh sb="2" eb="4">
      <t>フタン</t>
    </rPh>
    <phoneticPr fontId="1"/>
  </si>
  <si>
    <t>寄附金</t>
    <rPh sb="0" eb="3">
      <t>キフキン</t>
    </rPh>
    <phoneticPr fontId="1"/>
  </si>
  <si>
    <t>経費区分（直接・間接）：</t>
    <rPh sb="0" eb="2">
      <t>ケイヒ</t>
    </rPh>
    <rPh sb="2" eb="4">
      <t>クブン</t>
    </rPh>
    <rPh sb="5" eb="7">
      <t>チョクセツ</t>
    </rPh>
    <rPh sb="8" eb="10">
      <t>カンセツ</t>
    </rPh>
    <phoneticPr fontId="1"/>
  </si>
  <si>
    <t>補助金</t>
    <rPh sb="0" eb="3">
      <t>ホジョキン</t>
    </rPh>
    <phoneticPr fontId="1"/>
  </si>
  <si>
    <t>受託事業</t>
    <rPh sb="0" eb="2">
      <t>ジュタク</t>
    </rPh>
    <rPh sb="2" eb="4">
      <t>ジギョウ</t>
    </rPh>
    <phoneticPr fontId="1"/>
  </si>
  <si>
    <t>共同研究</t>
    <rPh sb="0" eb="2">
      <t>キョウドウ</t>
    </rPh>
    <rPh sb="2" eb="4">
      <t>ケンキュウ</t>
    </rPh>
    <phoneticPr fontId="1"/>
  </si>
  <si>
    <t>受託研究</t>
    <rPh sb="0" eb="2">
      <t>ジュタク</t>
    </rPh>
    <rPh sb="2" eb="4">
      <t>ケンキュウ</t>
    </rPh>
    <phoneticPr fontId="1"/>
  </si>
  <si>
    <t>助成金</t>
    <rPh sb="0" eb="3">
      <t>ジョセイキン</t>
    </rPh>
    <phoneticPr fontId="1"/>
  </si>
  <si>
    <t>詳細：</t>
    <rPh sb="0" eb="2">
      <t>ショウサイ</t>
    </rPh>
    <phoneticPr fontId="1"/>
  </si>
  <si>
    <t>テープ起こし</t>
    <rPh sb="3" eb="4">
      <t>オ</t>
    </rPh>
    <phoneticPr fontId="1"/>
  </si>
  <si>
    <t>手話通訳</t>
    <rPh sb="0" eb="2">
      <t>シュワ</t>
    </rPh>
    <rPh sb="2" eb="4">
      <t>ツウヤク</t>
    </rPh>
    <phoneticPr fontId="1"/>
  </si>
  <si>
    <t>保健管理センター診療</t>
    <rPh sb="0" eb="2">
      <t>ホケン</t>
    </rPh>
    <rPh sb="2" eb="4">
      <t>カンリ</t>
    </rPh>
    <rPh sb="8" eb="10">
      <t>シンリョウ</t>
    </rPh>
    <phoneticPr fontId="1"/>
  </si>
  <si>
    <t>カウンセラー指導</t>
    <rPh sb="6" eb="8">
      <t>シドウ</t>
    </rPh>
    <phoneticPr fontId="1"/>
  </si>
  <si>
    <t>効能試験協力</t>
    <rPh sb="0" eb="2">
      <t>コウノウ</t>
    </rPh>
    <rPh sb="2" eb="4">
      <t>シケン</t>
    </rPh>
    <rPh sb="4" eb="6">
      <t>キョウリョク</t>
    </rPh>
    <phoneticPr fontId="1"/>
  </si>
  <si>
    <t>単価単位
（時間（分）、回、字、語）</t>
    <rPh sb="0" eb="2">
      <t>タンカ</t>
    </rPh>
    <rPh sb="2" eb="4">
      <t>タンイ</t>
    </rPh>
    <rPh sb="6" eb="8">
      <t>ジカン</t>
    </rPh>
    <rPh sb="9" eb="10">
      <t>フン</t>
    </rPh>
    <rPh sb="12" eb="13">
      <t>カイ</t>
    </rPh>
    <rPh sb="14" eb="15">
      <t>ジ</t>
    </rPh>
    <rPh sb="16" eb="17">
      <t>ゴ</t>
    </rPh>
    <phoneticPr fontId="1"/>
  </si>
  <si>
    <t>原稿校閲（日本語）</t>
    <rPh sb="0" eb="2">
      <t>ゲンコウ</t>
    </rPh>
    <rPh sb="2" eb="4">
      <t>コウエツ</t>
    </rPh>
    <rPh sb="5" eb="8">
      <t>ニホンゴ</t>
    </rPh>
    <phoneticPr fontId="1"/>
  </si>
  <si>
    <t>ホームステイ受入（ホームステイ）</t>
    <rPh sb="6" eb="8">
      <t>ウケイレ</t>
    </rPh>
    <phoneticPr fontId="1"/>
  </si>
  <si>
    <t>ホームステイ受入（ホームビジット）</t>
    <rPh sb="6" eb="8">
      <t>ウケイレ</t>
    </rPh>
    <phoneticPr fontId="1"/>
  </si>
  <si>
    <t>ノートテイカー（90分講義）</t>
    <rPh sb="10" eb="11">
      <t>フン</t>
    </rPh>
    <rPh sb="11" eb="13">
      <t>コウギ</t>
    </rPh>
    <phoneticPr fontId="1"/>
  </si>
  <si>
    <t>ノートテイカー（50分講義）</t>
    <rPh sb="10" eb="11">
      <t>フン</t>
    </rPh>
    <rPh sb="11" eb="13">
      <t>コウギ</t>
    </rPh>
    <phoneticPr fontId="1"/>
  </si>
  <si>
    <t>健康診断協力</t>
    <rPh sb="0" eb="2">
      <t>ケンコウ</t>
    </rPh>
    <rPh sb="2" eb="4">
      <t>シンダン</t>
    </rPh>
    <rPh sb="4" eb="6">
      <t>キョウリョク</t>
    </rPh>
    <phoneticPr fontId="1"/>
  </si>
  <si>
    <t>献体</t>
    <rPh sb="0" eb="2">
      <t>ケンタイ</t>
    </rPh>
    <phoneticPr fontId="1"/>
  </si>
  <si>
    <t>病理解剖</t>
    <rPh sb="0" eb="2">
      <t>ビョウリ</t>
    </rPh>
    <rPh sb="2" eb="4">
      <t>カイボウ</t>
    </rPh>
    <phoneticPr fontId="1"/>
  </si>
  <si>
    <t>市大　太郎</t>
    <rPh sb="0" eb="2">
      <t>シダイ</t>
    </rPh>
    <rPh sb="3" eb="5">
      <t>タロウ</t>
    </rPh>
    <phoneticPr fontId="1"/>
  </si>
  <si>
    <t>大阪市立大学</t>
    <rPh sb="0" eb="4">
      <t>オオサカシリツ</t>
    </rPh>
    <rPh sb="4" eb="6">
      <t>ダイガク</t>
    </rPh>
    <phoneticPr fontId="1"/>
  </si>
  <si>
    <t>△△についての研究発表会における講演</t>
    <rPh sb="7" eb="9">
      <t>ケンキュウ</t>
    </rPh>
    <rPh sb="9" eb="11">
      <t>ハッピョウ</t>
    </rPh>
    <rPh sb="11" eb="12">
      <t>カイ</t>
    </rPh>
    <rPh sb="16" eb="18">
      <t>コウエン</t>
    </rPh>
    <phoneticPr fontId="1"/>
  </si>
  <si>
    <t>大阪　太郎</t>
    <rPh sb="0" eb="2">
      <t>オオサカ</t>
    </rPh>
    <rPh sb="3" eb="5">
      <t>タロウ</t>
    </rPh>
    <phoneticPr fontId="1"/>
  </si>
  <si>
    <t>大阪　花子</t>
    <rPh sb="0" eb="2">
      <t>オオサカ</t>
    </rPh>
    <rPh sb="3" eb="5">
      <t>ハナコ</t>
    </rPh>
    <phoneticPr fontId="1"/>
  </si>
  <si>
    <t>○○研究所</t>
    <rPh sb="2" eb="5">
      <t>ケンキュウショ</t>
    </rPh>
    <phoneticPr fontId="1"/>
  </si>
  <si>
    <t>所長</t>
    <rPh sb="0" eb="2">
      <t>ショチョウ</t>
    </rPh>
    <phoneticPr fontId="1"/>
  </si>
  <si>
    <t>研究員</t>
    <rPh sb="0" eb="3">
      <t>ケンキュウイン</t>
    </rPh>
    <phoneticPr fontId="1"/>
  </si>
  <si>
    <t>代表</t>
    <rPh sb="0" eb="2">
      <t>ダイヒョウ</t>
    </rPh>
    <phoneticPr fontId="1"/>
  </si>
  <si>
    <t>科研費</t>
    <rPh sb="0" eb="2">
      <t>カケン</t>
    </rPh>
    <rPh sb="2" eb="3">
      <t>ヒ</t>
    </rPh>
    <phoneticPr fontId="1"/>
  </si>
  <si>
    <t>厚労省科研費補助金</t>
    <rPh sb="0" eb="3">
      <t>コウロウショウ</t>
    </rPh>
    <rPh sb="3" eb="5">
      <t>カケン</t>
    </rPh>
    <rPh sb="5" eb="6">
      <t>ヒ</t>
    </rPh>
    <rPh sb="6" eb="9">
      <t>ホジョキン</t>
    </rPh>
    <phoneticPr fontId="1"/>
  </si>
  <si>
    <t>財源等</t>
    <rPh sb="0" eb="2">
      <t>ザイゲン</t>
    </rPh>
    <rPh sb="2" eb="3">
      <t>トウ</t>
    </rPh>
    <phoneticPr fontId="6"/>
  </si>
  <si>
    <t>発着日</t>
    <rPh sb="0" eb="2">
      <t>ハッチャク</t>
    </rPh>
    <rPh sb="2" eb="3">
      <t>ヒ</t>
    </rPh>
    <phoneticPr fontId="6"/>
  </si>
  <si>
    <r>
      <t>発着地</t>
    </r>
    <r>
      <rPr>
        <vertAlign val="superscript"/>
        <sz val="10"/>
        <color theme="1"/>
        <rFont val="ＭＳ Ｐゴシック"/>
        <family val="3"/>
        <charset val="128"/>
        <scheme val="minor"/>
      </rPr>
      <t>※１</t>
    </r>
    <rPh sb="0" eb="2">
      <t>ハッチャク</t>
    </rPh>
    <rPh sb="2" eb="3">
      <t>チ</t>
    </rPh>
    <phoneticPr fontId="6"/>
  </si>
  <si>
    <r>
      <t>最寄駅又はバス停</t>
    </r>
    <r>
      <rPr>
        <vertAlign val="superscript"/>
        <sz val="10"/>
        <color theme="1"/>
        <rFont val="ＭＳ Ｐゴシック"/>
        <family val="3"/>
        <charset val="128"/>
        <scheme val="minor"/>
      </rPr>
      <t>※２</t>
    </r>
    <rPh sb="0" eb="2">
      <t>モヨリ</t>
    </rPh>
    <rPh sb="2" eb="3">
      <t>エキ</t>
    </rPh>
    <rPh sb="3" eb="4">
      <t>マタ</t>
    </rPh>
    <rPh sb="7" eb="8">
      <t>テイ</t>
    </rPh>
    <phoneticPr fontId="6"/>
  </si>
  <si>
    <t>区分</t>
    <rPh sb="0" eb="2">
      <t>クブン</t>
    </rPh>
    <phoneticPr fontId="6"/>
  </si>
  <si>
    <t>用務日</t>
    <rPh sb="0" eb="2">
      <t>ヨウム</t>
    </rPh>
    <rPh sb="2" eb="3">
      <t>ビ</t>
    </rPh>
    <phoneticPr fontId="6"/>
  </si>
  <si>
    <t>最寄駅又はバス停</t>
    <rPh sb="3" eb="4">
      <t>マタ</t>
    </rPh>
    <rPh sb="7" eb="8">
      <t>テイ</t>
    </rPh>
    <phoneticPr fontId="6"/>
  </si>
  <si>
    <t>宿泊</t>
    <rPh sb="0" eb="2">
      <t>シュクハク</t>
    </rPh>
    <phoneticPr fontId="6"/>
  </si>
  <si>
    <t>施設名称</t>
    <rPh sb="0" eb="2">
      <t>シセツ</t>
    </rPh>
    <rPh sb="2" eb="4">
      <t>メイショウ</t>
    </rPh>
    <phoneticPr fontId="6"/>
  </si>
  <si>
    <t>宿泊開始日</t>
    <rPh sb="0" eb="2">
      <t>シュクハク</t>
    </rPh>
    <rPh sb="2" eb="5">
      <t>カイシビ</t>
    </rPh>
    <phoneticPr fontId="6"/>
  </si>
  <si>
    <t>泊数</t>
    <rPh sb="0" eb="1">
      <t>ハク</t>
    </rPh>
    <rPh sb="1" eb="2">
      <t>スウ</t>
    </rPh>
    <phoneticPr fontId="6"/>
  </si>
  <si>
    <t>泊</t>
    <rPh sb="0" eb="1">
      <t>ハク</t>
    </rPh>
    <phoneticPr fontId="6"/>
  </si>
  <si>
    <t>用務内容詳細</t>
    <rPh sb="0" eb="2">
      <t>ヨウム</t>
    </rPh>
    <rPh sb="2" eb="4">
      <t>ナイヨウ</t>
    </rPh>
    <rPh sb="4" eb="6">
      <t>ショウサイ</t>
    </rPh>
    <phoneticPr fontId="6"/>
  </si>
  <si>
    <t>※　国・独立行政法人・地方公共団体等が財源元である公的研究費については、当該研究との関係がわかるように</t>
    <rPh sb="2" eb="3">
      <t>クニ</t>
    </rPh>
    <rPh sb="4" eb="6">
      <t>ドクリツ</t>
    </rPh>
    <rPh sb="6" eb="8">
      <t>ギョウセイ</t>
    </rPh>
    <rPh sb="8" eb="10">
      <t>ホウジン</t>
    </rPh>
    <rPh sb="11" eb="13">
      <t>チホウ</t>
    </rPh>
    <rPh sb="13" eb="15">
      <t>コウキョウ</t>
    </rPh>
    <rPh sb="15" eb="18">
      <t>ダンタイナド</t>
    </rPh>
    <rPh sb="19" eb="21">
      <t>ザイゲン</t>
    </rPh>
    <rPh sb="21" eb="22">
      <t>モト</t>
    </rPh>
    <rPh sb="25" eb="27">
      <t>コウテキ</t>
    </rPh>
    <rPh sb="27" eb="30">
      <t>ケンキュウヒ</t>
    </rPh>
    <rPh sb="36" eb="38">
      <t>トウガイ</t>
    </rPh>
    <rPh sb="38" eb="40">
      <t>ケンキュウ</t>
    </rPh>
    <rPh sb="42" eb="44">
      <t>カンケイ</t>
    </rPh>
    <phoneticPr fontId="6"/>
  </si>
  <si>
    <t>　　用務内容の詳細を記載してください。</t>
    <rPh sb="7" eb="9">
      <t>ショウサイ</t>
    </rPh>
    <phoneticPr fontId="6"/>
  </si>
  <si>
    <t>　　学会等で情報収集を行った場合は、旅行により得られた技術的な知見や、それをどのように研究に反映できるか等を</t>
    <rPh sb="2" eb="4">
      <t>ガッカイ</t>
    </rPh>
    <rPh sb="4" eb="5">
      <t>トウ</t>
    </rPh>
    <rPh sb="6" eb="8">
      <t>ジョウホウ</t>
    </rPh>
    <rPh sb="8" eb="10">
      <t>シュウシュウ</t>
    </rPh>
    <rPh sb="11" eb="12">
      <t>オコナ</t>
    </rPh>
    <rPh sb="14" eb="16">
      <t>バアイ</t>
    </rPh>
    <rPh sb="18" eb="20">
      <t>リョコウ</t>
    </rPh>
    <rPh sb="23" eb="24">
      <t>エ</t>
    </rPh>
    <rPh sb="27" eb="30">
      <t>ギジュツテキ</t>
    </rPh>
    <rPh sb="31" eb="33">
      <t>チケン</t>
    </rPh>
    <rPh sb="43" eb="45">
      <t>ケンキュウ</t>
    </rPh>
    <rPh sb="46" eb="48">
      <t>ハンエイ</t>
    </rPh>
    <rPh sb="52" eb="53">
      <t>トウ</t>
    </rPh>
    <phoneticPr fontId="6"/>
  </si>
  <si>
    <t>　　記載してください。</t>
    <rPh sb="2" eb="4">
      <t>キサイ</t>
    </rPh>
    <phoneticPr fontId="6"/>
  </si>
  <si>
    <t>用　　 　務　　 　依　　 　頼　　 　書</t>
    <rPh sb="0" eb="1">
      <t>ヨウ</t>
    </rPh>
    <rPh sb="5" eb="6">
      <t>ツトム</t>
    </rPh>
    <rPh sb="10" eb="11">
      <t>ヤスシ</t>
    </rPh>
    <rPh sb="15" eb="16">
      <t>ヨリ</t>
    </rPh>
    <phoneticPr fontId="6"/>
  </si>
  <si>
    <t>財源責任者</t>
    <rPh sb="0" eb="2">
      <t>ザイゲン</t>
    </rPh>
    <rPh sb="2" eb="5">
      <t>セキニンシャ</t>
    </rPh>
    <phoneticPr fontId="6"/>
  </si>
  <si>
    <t>旅行責任者</t>
    <rPh sb="0" eb="2">
      <t>リョコウ</t>
    </rPh>
    <rPh sb="2" eb="5">
      <t>セキニンシャ</t>
    </rPh>
    <phoneticPr fontId="6"/>
  </si>
  <si>
    <t>所属</t>
    <rPh sb="0" eb="2">
      <t>ショゾク</t>
    </rPh>
    <phoneticPr fontId="6"/>
  </si>
  <si>
    <t>職</t>
    <rPh sb="0" eb="1">
      <t>ショク</t>
    </rPh>
    <phoneticPr fontId="6"/>
  </si>
  <si>
    <t>氏名</t>
    <rPh sb="0" eb="2">
      <t>シメイ</t>
    </rPh>
    <phoneticPr fontId="6"/>
  </si>
  <si>
    <t>次のとおり用務を依頼します。</t>
    <rPh sb="5" eb="7">
      <t>ヨウム</t>
    </rPh>
    <rPh sb="8" eb="10">
      <t>イライ</t>
    </rPh>
    <phoneticPr fontId="6"/>
  </si>
  <si>
    <t>属性</t>
    <rPh sb="0" eb="2">
      <t>ゾクセイ</t>
    </rPh>
    <phoneticPr fontId="6"/>
  </si>
  <si>
    <r>
      <rPr>
        <sz val="9"/>
        <rFont val="ＭＳ 明朝"/>
        <family val="1"/>
        <charset val="128"/>
      </rPr>
      <t>外国人招へい研究員</t>
    </r>
    <r>
      <rPr>
        <sz val="8"/>
        <rFont val="ＭＳ 明朝"/>
        <family val="1"/>
        <charset val="128"/>
      </rPr>
      <t>（「外国人招へい研究員規程」参照）</t>
    </r>
    <rPh sb="0" eb="2">
      <t>ガイコク</t>
    </rPh>
    <rPh sb="2" eb="3">
      <t>ジン</t>
    </rPh>
    <rPh sb="23" eb="25">
      <t>サンショウ</t>
    </rPh>
    <phoneticPr fontId="14"/>
  </si>
  <si>
    <t>その他</t>
    <rPh sb="2" eb="3">
      <t>タ</t>
    </rPh>
    <phoneticPr fontId="14"/>
  </si>
  <si>
    <t>＊ありの場合</t>
    <rPh sb="4" eb="6">
      <t>バアイ</t>
    </rPh>
    <phoneticPr fontId="6"/>
  </si>
  <si>
    <t>円／日</t>
    <rPh sb="0" eb="1">
      <t>エン</t>
    </rPh>
    <rPh sb="2" eb="3">
      <t>ニチ</t>
    </rPh>
    <phoneticPr fontId="6"/>
  </si>
  <si>
    <t>＊旅行期間中に謝金が発生する場合は「あり」にチェック（謝金と旅費を一緒に請求）</t>
    <rPh sb="1" eb="3">
      <t>リョコウ</t>
    </rPh>
    <rPh sb="3" eb="6">
      <t>キカンチュウ</t>
    </rPh>
    <rPh sb="7" eb="9">
      <t>シャキン</t>
    </rPh>
    <rPh sb="10" eb="12">
      <t>ハッセイ</t>
    </rPh>
    <rPh sb="14" eb="16">
      <t>バアイ</t>
    </rPh>
    <rPh sb="27" eb="29">
      <t>シャキン</t>
    </rPh>
    <rPh sb="30" eb="32">
      <t>リョヒ</t>
    </rPh>
    <rPh sb="33" eb="35">
      <t>イッショ</t>
    </rPh>
    <rPh sb="36" eb="38">
      <t>セイキュウ</t>
    </rPh>
    <phoneticPr fontId="6"/>
  </si>
  <si>
    <t>居住者</t>
    <rPh sb="0" eb="3">
      <t>キョジュウシャ</t>
    </rPh>
    <phoneticPr fontId="6"/>
  </si>
  <si>
    <t>＊下記ａ及びｂのいずれにも該当しない場合は「非居住者」となります。
　　ａ 1年前から現在まで引き続き日本国内に居住している　
　　ｂ 現在、1年以上常時国内に居住することを要する職業(学生含)を有している</t>
    <rPh sb="4" eb="5">
      <t>オヨ</t>
    </rPh>
    <phoneticPr fontId="14"/>
  </si>
  <si>
    <t>非居住者</t>
    <rPh sb="0" eb="1">
      <t>ヒ</t>
    </rPh>
    <rPh sb="1" eb="4">
      <t>キョジュウシャ</t>
    </rPh>
    <phoneticPr fontId="6"/>
  </si>
  <si>
    <t>租税条約届出の
税務署提出あり</t>
    <rPh sb="0" eb="2">
      <t>ソゼイ</t>
    </rPh>
    <rPh sb="2" eb="4">
      <t>ジョウヤク</t>
    </rPh>
    <rPh sb="4" eb="6">
      <t>トドケデ</t>
    </rPh>
    <rPh sb="8" eb="11">
      <t>ゼイムショ</t>
    </rPh>
    <rPh sb="11" eb="13">
      <t>テイシュツ</t>
    </rPh>
    <phoneticPr fontId="6"/>
  </si>
  <si>
    <t>＊下記①又は②に該当する場合は謝金がなく交通費だけでも源泉徴収が必要です。
　　① 非居住者   ② 居住者に所得税法204条の役務を依頼　</t>
    <rPh sb="4" eb="5">
      <t>マタ</t>
    </rPh>
    <rPh sb="8" eb="10">
      <t>ガイトウ</t>
    </rPh>
    <phoneticPr fontId="14"/>
  </si>
  <si>
    <t>※１　出発地及び帰着地には「自宅、勤務地、他の本法人用務地、他機関用務地、私用地」のいずれかを記入してください。</t>
    <rPh sb="3" eb="6">
      <t>シュッパツチ</t>
    </rPh>
    <rPh sb="6" eb="7">
      <t>オヨ</t>
    </rPh>
    <rPh sb="8" eb="10">
      <t>キチャク</t>
    </rPh>
    <rPh sb="10" eb="11">
      <t>チ</t>
    </rPh>
    <rPh sb="14" eb="16">
      <t>ジタク</t>
    </rPh>
    <rPh sb="17" eb="19">
      <t>キンム</t>
    </rPh>
    <rPh sb="19" eb="20">
      <t>チ</t>
    </rPh>
    <rPh sb="21" eb="22">
      <t>タ</t>
    </rPh>
    <rPh sb="23" eb="24">
      <t>ホン</t>
    </rPh>
    <rPh sb="24" eb="26">
      <t>ホウジン</t>
    </rPh>
    <rPh sb="26" eb="28">
      <t>ヨウム</t>
    </rPh>
    <rPh sb="28" eb="29">
      <t>チ</t>
    </rPh>
    <rPh sb="30" eb="31">
      <t>タ</t>
    </rPh>
    <rPh sb="31" eb="33">
      <t>キカン</t>
    </rPh>
    <rPh sb="33" eb="35">
      <t>ヨウム</t>
    </rPh>
    <rPh sb="35" eb="36">
      <t>チ</t>
    </rPh>
    <rPh sb="37" eb="39">
      <t>シヨウ</t>
    </rPh>
    <rPh sb="39" eb="40">
      <t>チ</t>
    </rPh>
    <rPh sb="47" eb="49">
      <t>キニュウ</t>
    </rPh>
    <phoneticPr fontId="6"/>
  </si>
  <si>
    <t>※２　最寄駅は「鉄道会社／駅名」又は「バス会社／バス停名」を記入してください。</t>
    <rPh sb="3" eb="5">
      <t>モヨリ</t>
    </rPh>
    <rPh sb="5" eb="6">
      <t>エキ</t>
    </rPh>
    <rPh sb="8" eb="10">
      <t>テツドウ</t>
    </rPh>
    <rPh sb="10" eb="12">
      <t>ガイシャ</t>
    </rPh>
    <rPh sb="13" eb="15">
      <t>エキメイ</t>
    </rPh>
    <rPh sb="16" eb="17">
      <t>マタ</t>
    </rPh>
    <rPh sb="21" eb="23">
      <t>ガイシャ</t>
    </rPh>
    <rPh sb="26" eb="27">
      <t>テイ</t>
    </rPh>
    <rPh sb="27" eb="28">
      <t>メイ</t>
    </rPh>
    <rPh sb="30" eb="32">
      <t>キニュウ</t>
    </rPh>
    <phoneticPr fontId="6"/>
  </si>
  <si>
    <t>自宅住所</t>
    <rPh sb="0" eb="2">
      <t>ジタク</t>
    </rPh>
    <rPh sb="2" eb="4">
      <t>ジュウショ</t>
    </rPh>
    <phoneticPr fontId="6"/>
  </si>
  <si>
    <t>最寄駅</t>
    <rPh sb="0" eb="2">
      <t>モヨリ</t>
    </rPh>
    <rPh sb="2" eb="3">
      <t>エキ</t>
    </rPh>
    <phoneticPr fontId="6"/>
  </si>
  <si>
    <t>その他</t>
    <rPh sb="2" eb="3">
      <t>タ</t>
    </rPh>
    <phoneticPr fontId="6"/>
  </si>
  <si>
    <t>＊　国・独立行政法人・地方公共団体等が財源元である公的研究費については、裏面（又は別紙）に具体的な用務の報告を記載してください。</t>
    <rPh sb="2" eb="3">
      <t>クニ</t>
    </rPh>
    <rPh sb="4" eb="6">
      <t>ドクリツ</t>
    </rPh>
    <rPh sb="6" eb="8">
      <t>ギョウセイ</t>
    </rPh>
    <rPh sb="8" eb="10">
      <t>ホウジン</t>
    </rPh>
    <rPh sb="11" eb="13">
      <t>チホウ</t>
    </rPh>
    <rPh sb="13" eb="15">
      <t>コウキョウ</t>
    </rPh>
    <rPh sb="15" eb="18">
      <t>ダンタイナド</t>
    </rPh>
    <rPh sb="19" eb="21">
      <t>ザイゲン</t>
    </rPh>
    <rPh sb="21" eb="22">
      <t>モト</t>
    </rPh>
    <rPh sb="25" eb="27">
      <t>コウテキ</t>
    </rPh>
    <rPh sb="27" eb="30">
      <t>ケンキュウヒ</t>
    </rPh>
    <rPh sb="36" eb="38">
      <t>リメン</t>
    </rPh>
    <rPh sb="39" eb="40">
      <t>マタ</t>
    </rPh>
    <rPh sb="41" eb="43">
      <t>ベッシ</t>
    </rPh>
    <rPh sb="45" eb="48">
      <t>グタイテキ</t>
    </rPh>
    <rPh sb="49" eb="51">
      <t>ヨウム</t>
    </rPh>
    <rPh sb="52" eb="54">
      <t>ホウコク</t>
    </rPh>
    <rPh sb="55" eb="57">
      <t>キサイ</t>
    </rPh>
    <phoneticPr fontId="6"/>
  </si>
  <si>
    <t>区分</t>
    <rPh sb="0" eb="2">
      <t>クブン</t>
    </rPh>
    <phoneticPr fontId="1"/>
  </si>
  <si>
    <t>番号</t>
    <rPh sb="0" eb="2">
      <t>バンゴウ</t>
    </rPh>
    <phoneticPr fontId="1"/>
  </si>
  <si>
    <t/>
  </si>
  <si>
    <t>用　務　実　施　報　告　書　　　　兼　　　　精　算　依　頼　書</t>
    <rPh sb="0" eb="1">
      <t>ヨウ</t>
    </rPh>
    <rPh sb="2" eb="3">
      <t>ツトム</t>
    </rPh>
    <rPh sb="4" eb="5">
      <t>ジツ</t>
    </rPh>
    <rPh sb="6" eb="7">
      <t>シ</t>
    </rPh>
    <rPh sb="8" eb="9">
      <t>ホウ</t>
    </rPh>
    <rPh sb="10" eb="11">
      <t>コク</t>
    </rPh>
    <rPh sb="12" eb="13">
      <t>ショ</t>
    </rPh>
    <rPh sb="17" eb="18">
      <t>ケン</t>
    </rPh>
    <rPh sb="22" eb="23">
      <t>セイ</t>
    </rPh>
    <rPh sb="24" eb="25">
      <t>サン</t>
    </rPh>
    <rPh sb="26" eb="27">
      <t>ヤスシ</t>
    </rPh>
    <rPh sb="28" eb="29">
      <t>ヨリ</t>
    </rPh>
    <rPh sb="30" eb="31">
      <t>ショ</t>
    </rPh>
    <phoneticPr fontId="6"/>
  </si>
  <si>
    <t>次のとおり用務を実施したことを報告し、精算を依頼します。</t>
    <rPh sb="5" eb="7">
      <t>ヨウム</t>
    </rPh>
    <rPh sb="8" eb="10">
      <t>ジッシ</t>
    </rPh>
    <rPh sb="15" eb="17">
      <t>ホウコク</t>
    </rPh>
    <rPh sb="19" eb="21">
      <t>セイサン</t>
    </rPh>
    <rPh sb="22" eb="24">
      <t>イライ</t>
    </rPh>
    <phoneticPr fontId="6"/>
  </si>
  <si>
    <t>本学施設
に宿泊</t>
    <rPh sb="0" eb="2">
      <t>ホンガク</t>
    </rPh>
    <rPh sb="2" eb="4">
      <t>シセツ</t>
    </rPh>
    <rPh sb="6" eb="8">
      <t>シュクハク</t>
    </rPh>
    <phoneticPr fontId="1"/>
  </si>
  <si>
    <t>学外者</t>
  </si>
  <si>
    <t>ﾌﾟﾛｼﾞｪｸﾄNo.(ｺｰﾄﾞ)：</t>
    <phoneticPr fontId="1"/>
  </si>
  <si>
    <t>資金(ﾌﾟﾛｼﾞｪｸﾄ)名称：</t>
    <rPh sb="0" eb="2">
      <t>シキン</t>
    </rPh>
    <rPh sb="12" eb="14">
      <t>メイショウ</t>
    </rPh>
    <phoneticPr fontId="1"/>
  </si>
  <si>
    <t>　下記のとおり報酬・謝金対象の業務を依頼しますので、支出についてよろしくお願いします。</t>
    <rPh sb="1" eb="3">
      <t>カキ</t>
    </rPh>
    <rPh sb="7" eb="9">
      <t>ホウシュウ</t>
    </rPh>
    <rPh sb="10" eb="12">
      <t>シャキン</t>
    </rPh>
    <rPh sb="12" eb="14">
      <t>タイショウ</t>
    </rPh>
    <rPh sb="15" eb="17">
      <t>ギョウム</t>
    </rPh>
    <rPh sb="18" eb="20">
      <t>イライ</t>
    </rPh>
    <rPh sb="26" eb="28">
      <t>シシュツ</t>
    </rPh>
    <rPh sb="37" eb="38">
      <t>ネガ</t>
    </rPh>
    <phoneticPr fontId="1"/>
  </si>
  <si>
    <t>１．依頼対象者</t>
    <rPh sb="2" eb="4">
      <t>イライ</t>
    </rPh>
    <rPh sb="4" eb="7">
      <t>タイショウシャ</t>
    </rPh>
    <phoneticPr fontId="1"/>
  </si>
  <si>
    <t>依頼期間</t>
    <rPh sb="0" eb="2">
      <t>イライ</t>
    </rPh>
    <rPh sb="2" eb="4">
      <t>キカン</t>
    </rPh>
    <phoneticPr fontId="1"/>
  </si>
  <si>
    <t>～</t>
  </si>
  <si>
    <t>３．依頼内容</t>
    <rPh sb="2" eb="4">
      <t>イライ</t>
    </rPh>
    <rPh sb="4" eb="6">
      <t>ナイヨウ</t>
    </rPh>
    <phoneticPr fontId="1"/>
  </si>
  <si>
    <t>４．謝金区分</t>
    <rPh sb="2" eb="4">
      <t>シャキン</t>
    </rPh>
    <rPh sb="4" eb="6">
      <t>クブン</t>
    </rPh>
    <phoneticPr fontId="1"/>
  </si>
  <si>
    <t>５．謝金詳細</t>
    <rPh sb="2" eb="4">
      <t>シャキン</t>
    </rPh>
    <rPh sb="4" eb="6">
      <t>ショウサイ</t>
    </rPh>
    <phoneticPr fontId="1"/>
  </si>
  <si>
    <t>６．支出財源</t>
    <rPh sb="2" eb="4">
      <t>シシュツ</t>
    </rPh>
    <rPh sb="4" eb="6">
      <t>ザイゲン</t>
    </rPh>
    <phoneticPr fontId="1"/>
  </si>
  <si>
    <t>７．支出方法</t>
    <rPh sb="2" eb="4">
      <t>シシュツ</t>
    </rPh>
    <rPh sb="4" eb="6">
      <t>ホウホウ</t>
    </rPh>
    <phoneticPr fontId="1"/>
  </si>
  <si>
    <t>８．備考</t>
    <rPh sb="2" eb="4">
      <t>ビコウ</t>
    </rPh>
    <phoneticPr fontId="1"/>
  </si>
  <si>
    <t>E0000000000</t>
    <phoneticPr fontId="1"/>
  </si>
  <si>
    <t>）</t>
  </si>
  <si>
    <t>経費区分（代表or学外分担or学内分担）：</t>
    <rPh sb="0" eb="2">
      <t>ケイヒ</t>
    </rPh>
    <rPh sb="2" eb="4">
      <t>クブン</t>
    </rPh>
    <rPh sb="5" eb="7">
      <t>ダイヒョウ</t>
    </rPh>
    <rPh sb="9" eb="11">
      <t>ガクガイ</t>
    </rPh>
    <rPh sb="11" eb="13">
      <t>ブンタン</t>
    </rPh>
    <rPh sb="15" eb="17">
      <t>ガクナイ</t>
    </rPh>
    <rPh sb="17" eb="19">
      <t>ブンタン</t>
    </rPh>
    <phoneticPr fontId="1"/>
  </si>
  <si>
    <t>審議会委員（経営審議会、教育研究審議会、法人・大学等全体の審議会等）</t>
    <rPh sb="0" eb="3">
      <t>シンギカイ</t>
    </rPh>
    <rPh sb="3" eb="5">
      <t>イイン</t>
    </rPh>
    <rPh sb="6" eb="8">
      <t>ケイエイ</t>
    </rPh>
    <rPh sb="8" eb="11">
      <t>シンギカイ</t>
    </rPh>
    <rPh sb="12" eb="14">
      <t>キョウイク</t>
    </rPh>
    <rPh sb="14" eb="16">
      <t>ケンキュウ</t>
    </rPh>
    <rPh sb="16" eb="19">
      <t>シンギカイ</t>
    </rPh>
    <rPh sb="20" eb="22">
      <t>ホウジン</t>
    </rPh>
    <rPh sb="23" eb="25">
      <t>ダイガク</t>
    </rPh>
    <rPh sb="25" eb="26">
      <t>トウ</t>
    </rPh>
    <rPh sb="26" eb="28">
      <t>ゼンタイ</t>
    </rPh>
    <rPh sb="29" eb="31">
      <t>シンギ</t>
    </rPh>
    <rPh sb="31" eb="32">
      <t>カイ</t>
    </rPh>
    <rPh sb="32" eb="33">
      <t>トウ</t>
    </rPh>
    <phoneticPr fontId="1"/>
  </si>
  <si>
    <t>講演等（時間）</t>
    <rPh sb="0" eb="2">
      <t>コウエン</t>
    </rPh>
    <rPh sb="2" eb="3">
      <t>トウ</t>
    </rPh>
    <rPh sb="4" eb="6">
      <t>ジカン</t>
    </rPh>
    <phoneticPr fontId="1"/>
  </si>
  <si>
    <t>翻訳謝金（日本語→外国語）</t>
    <rPh sb="0" eb="2">
      <t>ホンヤク</t>
    </rPh>
    <rPh sb="2" eb="4">
      <t>シャキン</t>
    </rPh>
    <rPh sb="5" eb="8">
      <t>ニホンゴ</t>
    </rPh>
    <rPh sb="9" eb="12">
      <t>ガイコクゴ</t>
    </rPh>
    <phoneticPr fontId="1"/>
  </si>
  <si>
    <t>翻訳謝金（外国語→日本語）</t>
    <rPh sb="0" eb="2">
      <t>ホンヤク</t>
    </rPh>
    <rPh sb="2" eb="4">
      <t>シャキン</t>
    </rPh>
    <rPh sb="5" eb="8">
      <t>ガイコクゴ</t>
    </rPh>
    <rPh sb="9" eb="12">
      <t>ニホンゴ</t>
    </rPh>
    <phoneticPr fontId="1"/>
  </si>
  <si>
    <t>演奏等</t>
    <rPh sb="0" eb="2">
      <t>エンソウ</t>
    </rPh>
    <rPh sb="2" eb="3">
      <t>トウ</t>
    </rPh>
    <phoneticPr fontId="1"/>
  </si>
  <si>
    <t>留学生チューター（時間）</t>
    <rPh sb="0" eb="3">
      <t>リュウガクセイ</t>
    </rPh>
    <rPh sb="9" eb="11">
      <t>ジカン</t>
    </rPh>
    <phoneticPr fontId="1"/>
  </si>
  <si>
    <t>留学生チューター（月）</t>
    <rPh sb="0" eb="3">
      <t>リュウガクセイ</t>
    </rPh>
    <rPh sb="9" eb="10">
      <t>ツキ</t>
    </rPh>
    <phoneticPr fontId="1"/>
  </si>
  <si>
    <t>講演等（回数）</t>
    <rPh sb="0" eb="2">
      <t>コウエン</t>
    </rPh>
    <rPh sb="2" eb="3">
      <t>トウ</t>
    </rPh>
    <rPh sb="4" eb="5">
      <t>カイ</t>
    </rPh>
    <rPh sb="5" eb="6">
      <t>スウ</t>
    </rPh>
    <phoneticPr fontId="1"/>
  </si>
  <si>
    <t>ノートテイカー（100分講義）</t>
    <rPh sb="11" eb="12">
      <t>フン</t>
    </rPh>
    <rPh sb="12" eb="14">
      <t>コウギ</t>
    </rPh>
    <phoneticPr fontId="1"/>
  </si>
  <si>
    <t>アンケート協力・ヒアリング協力</t>
    <rPh sb="5" eb="7">
      <t>キョウリョク</t>
    </rPh>
    <rPh sb="13" eb="15">
      <t>キョウリョク</t>
    </rPh>
    <phoneticPr fontId="1"/>
  </si>
  <si>
    <t>技術専門員</t>
    <rPh sb="0" eb="2">
      <t>ギジュツ</t>
    </rPh>
    <rPh sb="2" eb="5">
      <t>センモンイン</t>
    </rPh>
    <phoneticPr fontId="1"/>
  </si>
  <si>
    <t>産業医（4時間未満）</t>
    <rPh sb="0" eb="3">
      <t>サンギョウイ</t>
    </rPh>
    <rPh sb="5" eb="7">
      <t>ジカン</t>
    </rPh>
    <rPh sb="7" eb="9">
      <t>ミマン</t>
    </rPh>
    <phoneticPr fontId="1"/>
  </si>
  <si>
    <t>産業医（4時間以上）</t>
    <rPh sb="0" eb="3">
      <t>サンギョウイ</t>
    </rPh>
    <rPh sb="5" eb="7">
      <t>ジカン</t>
    </rPh>
    <rPh sb="7" eb="9">
      <t>イジョウ</t>
    </rPh>
    <phoneticPr fontId="1"/>
  </si>
  <si>
    <t>年月日</t>
    <rPh sb="0" eb="3">
      <t>ネンガッピ</t>
    </rPh>
    <phoneticPr fontId="6"/>
  </si>
  <si>
    <t>用務実施者</t>
    <rPh sb="0" eb="2">
      <t>ヨウム</t>
    </rPh>
    <phoneticPr fontId="6"/>
  </si>
  <si>
    <t>法人カード利用</t>
    <rPh sb="0" eb="2">
      <t>ホウジン</t>
    </rPh>
    <rPh sb="5" eb="7">
      <t>リヨウ</t>
    </rPh>
    <phoneticPr fontId="6"/>
  </si>
  <si>
    <t>最寄駅又はバス停は路線名と駅名を入力
例）JR/杉本町　地下鉄/あびこ　など　</t>
    <phoneticPr fontId="6"/>
  </si>
  <si>
    <t>謝金</t>
    <rPh sb="0" eb="2">
      <t>シャキン</t>
    </rPh>
    <phoneticPr fontId="6"/>
  </si>
  <si>
    <t>用務先</t>
    <phoneticPr fontId="6"/>
  </si>
  <si>
    <t>所在地</t>
    <phoneticPr fontId="6"/>
  </si>
  <si>
    <t>用務内容</t>
    <phoneticPr fontId="6"/>
  </si>
  <si>
    <t>　本学施設（ゲストハウス等）への宿泊</t>
    <rPh sb="1" eb="3">
      <t>ホンガク</t>
    </rPh>
    <rPh sb="3" eb="5">
      <t>シセツ</t>
    </rPh>
    <rPh sb="12" eb="13">
      <t>トウ</t>
    </rPh>
    <rPh sb="16" eb="18">
      <t>シュクハク</t>
    </rPh>
    <phoneticPr fontId="6"/>
  </si>
  <si>
    <t>（支払方法：</t>
    <rPh sb="1" eb="3">
      <t>シハラ</t>
    </rPh>
    <rPh sb="3" eb="5">
      <t>ホウホウ</t>
    </rPh>
    <phoneticPr fontId="6"/>
  </si>
  <si>
    <t>　 他機関用務期間中の旅行</t>
    <rPh sb="2" eb="3">
      <t>タ</t>
    </rPh>
    <rPh sb="3" eb="5">
      <t>キカン</t>
    </rPh>
    <rPh sb="5" eb="7">
      <t>ヨウム</t>
    </rPh>
    <rPh sb="7" eb="10">
      <t>キカンチュウ</t>
    </rPh>
    <rPh sb="11" eb="13">
      <t>リョコウ</t>
    </rPh>
    <phoneticPr fontId="6"/>
  </si>
  <si>
    <t>　 他機関からの旅費支給</t>
    <rPh sb="2" eb="3">
      <t>タ</t>
    </rPh>
    <rPh sb="3" eb="5">
      <t>キカン</t>
    </rPh>
    <rPh sb="8" eb="10">
      <t>リョヒ</t>
    </rPh>
    <rPh sb="10" eb="12">
      <t>シキュウ</t>
    </rPh>
    <phoneticPr fontId="6"/>
  </si>
  <si>
    <t>　 宿泊料支給</t>
    <rPh sb="2" eb="5">
      <t>シュクハクリョウ</t>
    </rPh>
    <rPh sb="5" eb="7">
      <t>シキュウ</t>
    </rPh>
    <phoneticPr fontId="6"/>
  </si>
  <si>
    <t>　 旅行雑費・日当の支給</t>
    <rPh sb="2" eb="4">
      <t>リョコウ</t>
    </rPh>
    <rPh sb="4" eb="6">
      <t>ザッピ</t>
    </rPh>
    <rPh sb="7" eb="9">
      <t>ニットウ</t>
    </rPh>
    <rPh sb="10" eb="12">
      <t>シキュウ</t>
    </rPh>
    <phoneticPr fontId="6"/>
  </si>
  <si>
    <t>　 謝金の有無</t>
    <rPh sb="2" eb="4">
      <t>シャキン</t>
    </rPh>
    <rPh sb="5" eb="7">
      <t>ウム</t>
    </rPh>
    <phoneticPr fontId="6"/>
  </si>
  <si>
    <t>　 居住者・非居住者区分</t>
    <rPh sb="2" eb="5">
      <t>キョジュウシャ</t>
    </rPh>
    <rPh sb="6" eb="7">
      <t>ヒ</t>
    </rPh>
    <rPh sb="7" eb="10">
      <t>キョジュウシャ</t>
    </rPh>
    <rPh sb="10" eb="12">
      <t>クブン</t>
    </rPh>
    <phoneticPr fontId="6"/>
  </si>
  <si>
    <t>安全保障上の確認について
　(事前チェックリスト）
　※国外旅行のみ</t>
    <rPh sb="0" eb="2">
      <t>アンゼン</t>
    </rPh>
    <rPh sb="2" eb="4">
      <t>ホショウ</t>
    </rPh>
    <rPh sb="4" eb="5">
      <t>ジョウ</t>
    </rPh>
    <rPh sb="6" eb="8">
      <t>カクニン</t>
    </rPh>
    <rPh sb="15" eb="17">
      <t>ジゼン</t>
    </rPh>
    <rPh sb="28" eb="30">
      <t>コクガイ</t>
    </rPh>
    <rPh sb="30" eb="32">
      <t>リョコウ</t>
    </rPh>
    <phoneticPr fontId="6"/>
  </si>
  <si>
    <t>※本学の安全保障輸出管理に関する情報：
　本学HP「研究・産学官連携＞学術・研究推進本部＞安全保障輸出管理」
　https://www.osaka-cu.ac.jp/ja/research/promotion_office/export</t>
    <rPh sb="1" eb="3">
      <t>ホンガク</t>
    </rPh>
    <rPh sb="16" eb="18">
      <t>ジョウホウ</t>
    </rPh>
    <rPh sb="21" eb="23">
      <t>ホンガク</t>
    </rPh>
    <rPh sb="26" eb="28">
      <t>ケンキュウ</t>
    </rPh>
    <rPh sb="29" eb="32">
      <t>サンガクカン</t>
    </rPh>
    <rPh sb="32" eb="34">
      <t>レンケイ</t>
    </rPh>
    <rPh sb="35" eb="37">
      <t>ガクジュツ</t>
    </rPh>
    <rPh sb="38" eb="40">
      <t>ケンキュウ</t>
    </rPh>
    <rPh sb="40" eb="42">
      <t>スイシン</t>
    </rPh>
    <rPh sb="42" eb="44">
      <t>ホンブ</t>
    </rPh>
    <rPh sb="45" eb="47">
      <t>アンゼン</t>
    </rPh>
    <rPh sb="47" eb="49">
      <t>ホショウ</t>
    </rPh>
    <rPh sb="49" eb="51">
      <t>ユシュツ</t>
    </rPh>
    <rPh sb="51" eb="53">
      <t>カンリ</t>
    </rPh>
    <phoneticPr fontId="14"/>
  </si>
  <si>
    <t>公立大学法人大阪　理事長　様</t>
    <phoneticPr fontId="6"/>
  </si>
  <si>
    <r>
      <rPr>
        <sz val="9"/>
        <rFont val="ＭＳ 明朝"/>
        <family val="1"/>
        <charset val="128"/>
      </rPr>
      <t>学生</t>
    </r>
    <r>
      <rPr>
        <sz val="8"/>
        <rFont val="ＭＳ 明朝"/>
        <family val="1"/>
        <charset val="128"/>
      </rPr>
      <t>（大学院生含む）</t>
    </r>
    <phoneticPr fontId="14"/>
  </si>
  <si>
    <t>(</t>
    <phoneticPr fontId="6"/>
  </si>
  <si>
    <t>)</t>
    <phoneticPr fontId="14"/>
  </si>
  <si>
    <t>最寄駅又はバス停は路線名と駅名を入力
例）JR/杉本町　地下鉄/あびこ　など　</t>
    <phoneticPr fontId="6"/>
  </si>
  <si>
    <r>
      <t>前・後泊時の用務時刻</t>
    </r>
    <r>
      <rPr>
        <vertAlign val="superscript"/>
        <sz val="10"/>
        <color theme="1"/>
        <rFont val="ＭＳ Ｐゴシック"/>
        <family val="3"/>
        <charset val="128"/>
        <scheme val="minor"/>
      </rPr>
      <t>※３</t>
    </r>
    <phoneticPr fontId="6"/>
  </si>
  <si>
    <t>：</t>
    <phoneticPr fontId="6"/>
  </si>
  <si>
    <t>なし</t>
    <phoneticPr fontId="6"/>
  </si>
  <si>
    <t>あり</t>
    <phoneticPr fontId="6"/>
  </si>
  <si>
    <t>いいえ</t>
    <phoneticPr fontId="6"/>
  </si>
  <si>
    <t>はい</t>
    <phoneticPr fontId="6"/>
  </si>
  <si>
    <t>（</t>
    <phoneticPr fontId="6"/>
  </si>
  <si>
    <t>）</t>
    <phoneticPr fontId="6"/>
  </si>
  <si>
    <t>※３　前泊時は用務開始時刻（到着しなければならない時刻）、後泊時は用務終了時刻（現地を発てる時刻）を記入してください。</t>
    <phoneticPr fontId="6"/>
  </si>
  <si>
    <t>＜備考＞</t>
    <phoneticPr fontId="6"/>
  </si>
  <si>
    <t>【用務実施者】</t>
    <rPh sb="1" eb="3">
      <t>ヨウム</t>
    </rPh>
    <rPh sb="3" eb="6">
      <t>ジッシシャ</t>
    </rPh>
    <phoneticPr fontId="6"/>
  </si>
  <si>
    <t>㊞</t>
    <phoneticPr fontId="6"/>
  </si>
  <si>
    <t>記名・押印または署名（原本提出必要）</t>
    <rPh sb="0" eb="2">
      <t>キメイ</t>
    </rPh>
    <rPh sb="3" eb="5">
      <t>オウイン</t>
    </rPh>
    <rPh sb="8" eb="10">
      <t>ショメイ</t>
    </rPh>
    <rPh sb="11" eb="13">
      <t>ゲンポン</t>
    </rPh>
    <rPh sb="13" eb="15">
      <t>テイシュツ</t>
    </rPh>
    <rPh sb="15" eb="17">
      <t>ヒツヨウ</t>
    </rPh>
    <phoneticPr fontId="6"/>
  </si>
  <si>
    <t>例）JR/杉本町　地下鉄/あびこ　など　路線名と駅名を入力</t>
    <phoneticPr fontId="6"/>
  </si>
  <si>
    <t>用務先</t>
    <phoneticPr fontId="6"/>
  </si>
  <si>
    <t>所在地</t>
    <phoneticPr fontId="6"/>
  </si>
  <si>
    <t>用務内容</t>
    <phoneticPr fontId="6"/>
  </si>
  <si>
    <r>
      <t>前・後泊時の用務時刻</t>
    </r>
    <r>
      <rPr>
        <vertAlign val="superscript"/>
        <sz val="10"/>
        <color theme="1"/>
        <rFont val="ＭＳ Ｐゴシック"/>
        <family val="3"/>
        <charset val="128"/>
        <scheme val="minor"/>
      </rPr>
      <t>※３</t>
    </r>
    <phoneticPr fontId="6"/>
  </si>
  <si>
    <t>法人カード</t>
    <phoneticPr fontId="6"/>
  </si>
  <si>
    <t>利用詳細
法人カード</t>
    <rPh sb="0" eb="2">
      <t>リヨウ</t>
    </rPh>
    <rPh sb="2" eb="4">
      <t>ショウサイ</t>
    </rPh>
    <rPh sb="5" eb="7">
      <t>ホウジン</t>
    </rPh>
    <phoneticPr fontId="6"/>
  </si>
  <si>
    <t>航空機料金</t>
    <rPh sb="0" eb="3">
      <t>コウクウキ</t>
    </rPh>
    <rPh sb="3" eb="5">
      <t>リョウキン</t>
    </rPh>
    <phoneticPr fontId="6"/>
  </si>
  <si>
    <t>鉄道料金</t>
    <rPh sb="0" eb="2">
      <t>テツドウ</t>
    </rPh>
    <rPh sb="2" eb="4">
      <t>リョウキン</t>
    </rPh>
    <phoneticPr fontId="6"/>
  </si>
  <si>
    <t>①</t>
    <phoneticPr fontId="6"/>
  </si>
  <si>
    <t>その他交通費</t>
    <rPh sb="2" eb="3">
      <t>タ</t>
    </rPh>
    <rPh sb="3" eb="6">
      <t>コウツウヒ</t>
    </rPh>
    <phoneticPr fontId="6"/>
  </si>
  <si>
    <t>（</t>
    <phoneticPr fontId="6"/>
  </si>
  <si>
    <t>）</t>
    <phoneticPr fontId="6"/>
  </si>
  <si>
    <t>宿泊を伴った場合は必ず記載</t>
    <phoneticPr fontId="6"/>
  </si>
  <si>
    <t>②</t>
    <phoneticPr fontId="6"/>
  </si>
  <si>
    <t>宿泊料</t>
    <rPh sb="0" eb="3">
      <t>シュクハクリョウ</t>
    </rPh>
    <phoneticPr fontId="6"/>
  </si>
  <si>
    <t>参加費</t>
    <rPh sb="0" eb="3">
      <t>サンカヒ</t>
    </rPh>
    <phoneticPr fontId="6"/>
  </si>
  <si>
    <t>③</t>
    <phoneticPr fontId="6"/>
  </si>
  <si>
    <t>④</t>
    <phoneticPr fontId="6"/>
  </si>
  <si>
    <t>謝金用務に係る旅費精算</t>
    <rPh sb="0" eb="2">
      <t>シャキン</t>
    </rPh>
    <rPh sb="2" eb="4">
      <t>ヨウム</t>
    </rPh>
    <rPh sb="5" eb="6">
      <t>カカ</t>
    </rPh>
    <rPh sb="7" eb="9">
      <t>リョヒ</t>
    </rPh>
    <rPh sb="9" eb="11">
      <t>セイサン</t>
    </rPh>
    <phoneticPr fontId="6"/>
  </si>
  <si>
    <t>精算あり</t>
    <rPh sb="0" eb="2">
      <t>セイサン</t>
    </rPh>
    <phoneticPr fontId="6"/>
  </si>
  <si>
    <t>精算なし</t>
    <rPh sb="0" eb="2">
      <t>セイサン</t>
    </rPh>
    <phoneticPr fontId="6"/>
  </si>
  <si>
    <t>決済者
（教職員）</t>
    <rPh sb="0" eb="2">
      <t>ケッサイ</t>
    </rPh>
    <rPh sb="2" eb="3">
      <t>シャ</t>
    </rPh>
    <rPh sb="5" eb="8">
      <t>キョウショクイン</t>
    </rPh>
    <phoneticPr fontId="6"/>
  </si>
  <si>
    <t>参加費の精算</t>
    <rPh sb="0" eb="3">
      <t>サンカヒ</t>
    </rPh>
    <rPh sb="4" eb="6">
      <t>セイサン</t>
    </rPh>
    <phoneticPr fontId="6"/>
  </si>
  <si>
    <t>※３　前泊時は用務開始時刻（到着しなければならない時刻）、後泊時は用務終了時刻（現地を発てる時刻）を記入してください。</t>
    <phoneticPr fontId="6"/>
  </si>
  <si>
    <t>＜備考＞</t>
    <phoneticPr fontId="6"/>
  </si>
  <si>
    <t>用務の報告</t>
    <phoneticPr fontId="6"/>
  </si>
  <si>
    <t xml:space="preserve">科研費および国・民間・地方公共団体等が財源元の外部資金の場合は
用務内容詳細を記入
　　　　（大学運営経費等公費については記載不要）
内容：当該研究との関係が分かるように用務内容の詳細を記載
　　　　学会等で情報収集を行った場合は、旅行により得られた
　　 　技術的な知見や、それをどのように研究に反映できるか等を記載
例　：①研究課題「○○についての研究」の共同研究者である
　　　　○○研究所の○○氏と○○研究所の会議室にて
　　　　今後の研究の進め方について打合せを行った。
　　　打ち合わせの内容のとおり、今後○○や○○を行い、
　　　当該研究に○○や○○が期待できる。
　　　②○○大学で行われる○○学会の研究発表会に出席し、
　　　　研究課題「○○についての研究」について最新の知見の収集
　　　　及び他の研究者との意見交換などを行った。
　　　　収集した内容や交換した意見を元に、○○や○○を行うことにより、
　　　　当該研究に○○することができる。
</t>
    <rPh sb="39" eb="41">
      <t>キニュウ</t>
    </rPh>
    <phoneticPr fontId="6"/>
  </si>
  <si>
    <t>法人カード</t>
    <phoneticPr fontId="6"/>
  </si>
  <si>
    <t>①</t>
    <phoneticPr fontId="6"/>
  </si>
  <si>
    <t>②</t>
    <phoneticPr fontId="6"/>
  </si>
  <si>
    <t>□</t>
    <phoneticPr fontId="1"/>
  </si>
  <si>
    <t>提出不要</t>
    <rPh sb="0" eb="2">
      <t>テイシュツ</t>
    </rPh>
    <rPh sb="2" eb="4">
      <t>フヨウ</t>
    </rPh>
    <phoneticPr fontId="1"/>
  </si>
  <si>
    <t>提出済</t>
    <rPh sb="0" eb="2">
      <t>テイシュツ</t>
    </rPh>
    <rPh sb="2" eb="3">
      <t>ズ</t>
    </rPh>
    <phoneticPr fontId="1"/>
  </si>
  <si>
    <t>■</t>
    <phoneticPr fontId="1"/>
  </si>
  <si>
    <t>※□はダブルクリックでチェック可能</t>
    <rPh sb="15" eb="17">
      <t>カノウ</t>
    </rPh>
    <phoneticPr fontId="1"/>
  </si>
  <si>
    <t>利用あり</t>
    <rPh sb="0" eb="2">
      <t>リヨウ</t>
    </rPh>
    <phoneticPr fontId="1"/>
  </si>
  <si>
    <t>利用なし</t>
    <rPh sb="0" eb="2">
      <t>リヨウ</t>
    </rPh>
    <phoneticPr fontId="1"/>
  </si>
  <si>
    <t xml:space="preserve">　※専任教員の所属は、「研究科」名ではなく「研究院」名を記入してください。
</t>
    <phoneticPr fontId="1"/>
  </si>
  <si>
    <t>執行目的：</t>
    <rPh sb="0" eb="2">
      <t>シッコウ</t>
    </rPh>
    <rPh sb="2" eb="4">
      <t>モクテキ</t>
    </rPh>
    <phoneticPr fontId="1"/>
  </si>
  <si>
    <t>属性のその他（　）には、所属先の職名等を入力</t>
    <phoneticPr fontId="1"/>
  </si>
  <si>
    <t>※シャチハタ・消せるボールペンは使用不可</t>
    <rPh sb="7" eb="8">
      <t>ケ</t>
    </rPh>
    <rPh sb="16" eb="18">
      <t>シヨウ</t>
    </rPh>
    <rPh sb="18" eb="20">
      <t>フカ</t>
    </rPh>
    <phoneticPr fontId="1"/>
  </si>
  <si>
    <t>時間（分）</t>
  </si>
  <si>
    <t>上限</t>
  </si>
  <si>
    <t>回</t>
  </si>
  <si>
    <t>スピーチ</t>
  </si>
  <si>
    <t>分</t>
  </si>
  <si>
    <t>日</t>
  </si>
  <si>
    <t>研究協力</t>
  </si>
  <si>
    <t>件</t>
  </si>
  <si>
    <t>学位論文審査協力</t>
  </si>
  <si>
    <t>字</t>
  </si>
  <si>
    <t>語</t>
  </si>
  <si>
    <t>定額</t>
  </si>
  <si>
    <t>月</t>
  </si>
  <si>
    <t>講義</t>
  </si>
  <si>
    <t>泊</t>
  </si>
  <si>
    <t>月乙</t>
    <phoneticPr fontId="1"/>
  </si>
  <si>
    <t>：</t>
    <phoneticPr fontId="1"/>
  </si>
  <si>
    <t>：</t>
    <phoneticPr fontId="1"/>
  </si>
  <si>
    <t>：</t>
    <phoneticPr fontId="1"/>
  </si>
  <si>
    <t>課長</t>
    <rPh sb="0" eb="2">
      <t>カチョウ</t>
    </rPh>
    <phoneticPr fontId="14"/>
  </si>
  <si>
    <t>課長代理</t>
    <rPh sb="0" eb="2">
      <t>カチョウ</t>
    </rPh>
    <rPh sb="2" eb="4">
      <t>ダイリ</t>
    </rPh>
    <phoneticPr fontId="14"/>
  </si>
  <si>
    <t>係長</t>
    <rPh sb="0" eb="2">
      <t>カカリチョウ</t>
    </rPh>
    <phoneticPr fontId="14"/>
  </si>
  <si>
    <t>係員</t>
    <rPh sb="0" eb="2">
      <t>カカリイン</t>
    </rPh>
    <phoneticPr fontId="14"/>
  </si>
  <si>
    <t>研究院長等</t>
    <rPh sb="0" eb="2">
      <t>ケンキュウ</t>
    </rPh>
    <rPh sb="2" eb="4">
      <t>インチョウ</t>
    </rPh>
    <rPh sb="4" eb="5">
      <t>ナド</t>
    </rPh>
    <phoneticPr fontId="14"/>
  </si>
  <si>
    <t>役務提供者の労働契約に基づく業務に対する謝金ではないことを確認しました。</t>
    <rPh sb="0" eb="2">
      <t>エキム</t>
    </rPh>
    <rPh sb="2" eb="4">
      <t>テイキョウ</t>
    </rPh>
    <rPh sb="4" eb="5">
      <t>シャ</t>
    </rPh>
    <rPh sb="6" eb="8">
      <t>ロウドウ</t>
    </rPh>
    <rPh sb="8" eb="10">
      <t>ケイヤク</t>
    </rPh>
    <rPh sb="11" eb="12">
      <t>モト</t>
    </rPh>
    <rPh sb="14" eb="16">
      <t>ギョウム</t>
    </rPh>
    <rPh sb="17" eb="18">
      <t>タイ</t>
    </rPh>
    <rPh sb="20" eb="22">
      <t>シャキン</t>
    </rPh>
    <rPh sb="29" eb="31">
      <t>カクニン</t>
    </rPh>
    <phoneticPr fontId="1"/>
  </si>
  <si>
    <t>役務提供者自身の研究内容とは無関係であることを確認しました。</t>
    <rPh sb="0" eb="2">
      <t>エキム</t>
    </rPh>
    <rPh sb="2" eb="4">
      <t>テイキョウ</t>
    </rPh>
    <rPh sb="4" eb="5">
      <t>シャ</t>
    </rPh>
    <rPh sb="5" eb="7">
      <t>ジシン</t>
    </rPh>
    <rPh sb="8" eb="10">
      <t>ケンキュウ</t>
    </rPh>
    <rPh sb="10" eb="12">
      <t>ナイヨウ</t>
    </rPh>
    <rPh sb="14" eb="17">
      <t>ムカンケイ</t>
    </rPh>
    <rPh sb="23" eb="25">
      <t>カクニン</t>
    </rPh>
    <phoneticPr fontId="1"/>
  </si>
  <si>
    <t>　　これらの職種の方に対して謝金用務を依頼するときは、研究内容とは無関係であることを確認の上、チェックしてください</t>
    <rPh sb="6" eb="8">
      <t>ショクシュ</t>
    </rPh>
    <rPh sb="9" eb="10">
      <t>カタ</t>
    </rPh>
    <rPh sb="11" eb="12">
      <t>タイ</t>
    </rPh>
    <rPh sb="14" eb="16">
      <t>シャキン</t>
    </rPh>
    <rPh sb="16" eb="18">
      <t>ヨウム</t>
    </rPh>
    <rPh sb="19" eb="21">
      <t>イライ</t>
    </rPh>
    <rPh sb="27" eb="29">
      <t>ケンキュウ</t>
    </rPh>
    <rPh sb="29" eb="31">
      <t>ナイヨウ</t>
    </rPh>
    <rPh sb="33" eb="36">
      <t>ムカンケイ</t>
    </rPh>
    <rPh sb="42" eb="44">
      <t>カクニン</t>
    </rPh>
    <rPh sb="45" eb="46">
      <t>ウエ</t>
    </rPh>
    <phoneticPr fontId="1"/>
  </si>
  <si>
    <t>謝金が発生する用務の場合は、謝金欄に「○」を入力</t>
    <rPh sb="0" eb="2">
      <t>シャキン</t>
    </rPh>
    <rPh sb="3" eb="5">
      <t>ハッセイ</t>
    </rPh>
    <rPh sb="7" eb="9">
      <t>ヨウム</t>
    </rPh>
    <rPh sb="10" eb="12">
      <t>バアイ</t>
    </rPh>
    <rPh sb="14" eb="16">
      <t>シャキン</t>
    </rPh>
    <rPh sb="16" eb="17">
      <t>ラン</t>
    </rPh>
    <rPh sb="22" eb="24">
      <t>ニュウリョク</t>
    </rPh>
    <phoneticPr fontId="6"/>
  </si>
  <si>
    <t>学内事務手続</t>
    <rPh sb="0" eb="2">
      <t>ガクナイ</t>
    </rPh>
    <rPh sb="2" eb="4">
      <t>ジム</t>
    </rPh>
    <rPh sb="4" eb="6">
      <t>テツヅ</t>
    </rPh>
    <phoneticPr fontId="6"/>
  </si>
  <si>
    <t>　仮払精算</t>
    <rPh sb="1" eb="3">
      <t>カリバラ</t>
    </rPh>
    <rPh sb="3" eb="5">
      <t>セイサン</t>
    </rPh>
    <phoneticPr fontId="6"/>
  </si>
  <si>
    <r>
      <t>仮払精算を希望する</t>
    </r>
    <r>
      <rPr>
        <vertAlign val="superscript"/>
        <sz val="10"/>
        <color rgb="FF0070C0"/>
        <rFont val="ＭＳ Ｐゴシック"/>
        <family val="3"/>
        <charset val="128"/>
        <scheme val="minor"/>
      </rPr>
      <t>※4</t>
    </r>
    <rPh sb="0" eb="2">
      <t>カリバラ</t>
    </rPh>
    <rPh sb="2" eb="4">
      <t>セイサン</t>
    </rPh>
    <rPh sb="5" eb="7">
      <t>キボウ</t>
    </rPh>
    <phoneticPr fontId="6"/>
  </si>
  <si>
    <t>※４　仮払いを希望する場合は、源泉徴収額等も踏まえた額を事前に算出する必要があります。</t>
    <rPh sb="3" eb="5">
      <t>カリバラ</t>
    </rPh>
    <rPh sb="7" eb="9">
      <t>キボウ</t>
    </rPh>
    <rPh sb="11" eb="13">
      <t>バアイ</t>
    </rPh>
    <rPh sb="15" eb="17">
      <t>ゲンセン</t>
    </rPh>
    <rPh sb="17" eb="19">
      <t>チョウシュウ</t>
    </rPh>
    <rPh sb="19" eb="20">
      <t>ガク</t>
    </rPh>
    <rPh sb="20" eb="21">
      <t>トウ</t>
    </rPh>
    <rPh sb="22" eb="23">
      <t>フ</t>
    </rPh>
    <rPh sb="26" eb="27">
      <t>ガク</t>
    </rPh>
    <rPh sb="28" eb="30">
      <t>ジゼン</t>
    </rPh>
    <rPh sb="31" eb="33">
      <t>サンシュツ</t>
    </rPh>
    <rPh sb="35" eb="37">
      <t>ヒツヨウ</t>
    </rPh>
    <phoneticPr fontId="6"/>
  </si>
  <si>
    <t>学外者の旅費</t>
    <rPh sb="0" eb="3">
      <t>ガクガイシャ</t>
    </rPh>
    <rPh sb="4" eb="6">
      <t>リョヒ</t>
    </rPh>
    <phoneticPr fontId="1"/>
  </si>
  <si>
    <t>原稿作成（パンフレット等/日本語）</t>
    <rPh sb="0" eb="2">
      <t>ゲンコウ</t>
    </rPh>
    <rPh sb="2" eb="4">
      <t>サクセイ</t>
    </rPh>
    <rPh sb="11" eb="12">
      <t>トウ</t>
    </rPh>
    <rPh sb="13" eb="16">
      <t>ニホンゴ</t>
    </rPh>
    <phoneticPr fontId="1"/>
  </si>
  <si>
    <t>原稿作成（パンフレット等/外国語）</t>
    <rPh sb="0" eb="2">
      <t>ゲンコウ</t>
    </rPh>
    <rPh sb="2" eb="4">
      <t>サクセイ</t>
    </rPh>
    <rPh sb="11" eb="12">
      <t>トウ</t>
    </rPh>
    <rPh sb="13" eb="16">
      <t>ガイコクゴ</t>
    </rPh>
    <phoneticPr fontId="1"/>
  </si>
  <si>
    <t>原稿作成（講演等/日本語）</t>
    <rPh sb="0" eb="2">
      <t>ゲンコウ</t>
    </rPh>
    <rPh sb="2" eb="4">
      <t>サクセイ</t>
    </rPh>
    <rPh sb="5" eb="7">
      <t>コウエン</t>
    </rPh>
    <rPh sb="7" eb="8">
      <t>トウ</t>
    </rPh>
    <rPh sb="9" eb="12">
      <t>ニホンゴ</t>
    </rPh>
    <phoneticPr fontId="1"/>
  </si>
  <si>
    <t>原稿作成（講演等/外国語）</t>
    <rPh sb="0" eb="2">
      <t>ゲンコウ</t>
    </rPh>
    <rPh sb="2" eb="4">
      <t>サクセイ</t>
    </rPh>
    <rPh sb="5" eb="7">
      <t>コウエン</t>
    </rPh>
    <rPh sb="7" eb="8">
      <t>トウ</t>
    </rPh>
    <rPh sb="9" eb="12">
      <t>ガイコクゴ</t>
    </rPh>
    <phoneticPr fontId="1"/>
  </si>
  <si>
    <t>講演等</t>
    <rPh sb="0" eb="2">
      <t>コウエン</t>
    </rPh>
    <rPh sb="2" eb="3">
      <t>トウ</t>
    </rPh>
    <phoneticPr fontId="1"/>
  </si>
  <si>
    <t>上限</t>
    <phoneticPr fontId="1"/>
  </si>
  <si>
    <t>原稿校閲（外国語）</t>
    <rPh sb="0" eb="2">
      <t>ゲンコウ</t>
    </rPh>
    <rPh sb="2" eb="4">
      <t>コウエツ</t>
    </rPh>
    <rPh sb="5" eb="8">
      <t>ガイコクゴ</t>
    </rPh>
    <phoneticPr fontId="1"/>
  </si>
  <si>
    <t>月乙</t>
    <phoneticPr fontId="1"/>
  </si>
  <si>
    <t>治験被験者負担軽減費</t>
    <rPh sb="0" eb="2">
      <t>チケン</t>
    </rPh>
    <rPh sb="2" eb="5">
      <t>ヒケンジャ</t>
    </rPh>
    <rPh sb="4" eb="5">
      <t>シャ</t>
    </rPh>
    <rPh sb="5" eb="7">
      <t>フタン</t>
    </rPh>
    <rPh sb="7" eb="9">
      <t>ケイゲン</t>
    </rPh>
    <rPh sb="9" eb="10">
      <t>ヒ</t>
    </rPh>
    <phoneticPr fontId="1"/>
  </si>
  <si>
    <t>10.21%/不要</t>
    <rPh sb="7" eb="9">
      <t>フヨウ</t>
    </rPh>
    <phoneticPr fontId="1"/>
  </si>
  <si>
    <t>用務責任者</t>
    <rPh sb="0" eb="2">
      <t>ヨウム</t>
    </rPh>
    <rPh sb="2" eb="5">
      <t>セキニンシャ</t>
    </rPh>
    <phoneticPr fontId="1"/>
  </si>
  <si>
    <t>所属</t>
    <rPh sb="0" eb="2">
      <t>ショゾク</t>
    </rPh>
    <phoneticPr fontId="1"/>
  </si>
  <si>
    <t>職</t>
    <rPh sb="0" eb="1">
      <t>ショク</t>
    </rPh>
    <phoneticPr fontId="1"/>
  </si>
  <si>
    <t>氏名</t>
    <rPh sb="0" eb="2">
      <t>シメイ</t>
    </rPh>
    <phoneticPr fontId="1"/>
  </si>
  <si>
    <t>国内</t>
  </si>
  <si>
    <t>予算所管：</t>
    <rPh sb="0" eb="2">
      <t>ヨサン</t>
    </rPh>
    <rPh sb="2" eb="4">
      <t>ショカン</t>
    </rPh>
    <phoneticPr fontId="1"/>
  </si>
  <si>
    <t>　　　　※謝金で支払いが可能であっても、2ヶ月以上継続して用務を依頼することはできません。雇用により実施してください。</t>
    <rPh sb="5" eb="7">
      <t>シャキン</t>
    </rPh>
    <rPh sb="8" eb="10">
      <t>シハラ</t>
    </rPh>
    <rPh sb="12" eb="14">
      <t>カノウ</t>
    </rPh>
    <rPh sb="22" eb="23">
      <t>ゲツ</t>
    </rPh>
    <rPh sb="23" eb="25">
      <t>イジョウ</t>
    </rPh>
    <rPh sb="25" eb="27">
      <t>ケイゾク</t>
    </rPh>
    <rPh sb="29" eb="31">
      <t>ヨウム</t>
    </rPh>
    <rPh sb="32" eb="34">
      <t>イライ</t>
    </rPh>
    <rPh sb="45" eb="47">
      <t>コヨウ</t>
    </rPh>
    <rPh sb="50" eb="52">
      <t>ジッシ</t>
    </rPh>
    <phoneticPr fontId="1"/>
  </si>
  <si>
    <r>
      <rPr>
        <sz val="11"/>
        <color rgb="FF0070C0"/>
        <rFont val="ＭＳ Ｐゴシック"/>
        <family val="3"/>
        <charset val="128"/>
        <scheme val="minor"/>
      </rPr>
      <t>　　　　　</t>
    </r>
    <r>
      <rPr>
        <u/>
        <sz val="11"/>
        <color rgb="FF0070C0"/>
        <rFont val="ＭＳ Ｐゴシック"/>
        <family val="3"/>
        <charset val="128"/>
        <scheme val="minor"/>
      </rPr>
      <t>雇用に該当せず、謝金で支払いが可能なことを確認しました。</t>
    </r>
    <rPh sb="5" eb="7">
      <t>コヨウ</t>
    </rPh>
    <rPh sb="8" eb="10">
      <t>ガイトウ</t>
    </rPh>
    <rPh sb="13" eb="15">
      <t>シャキン</t>
    </rPh>
    <rPh sb="16" eb="18">
      <t>シハラ</t>
    </rPh>
    <rPh sb="20" eb="22">
      <t>カノウ</t>
    </rPh>
    <rPh sb="26" eb="28">
      <t>カクニン</t>
    </rPh>
    <phoneticPr fontId="1"/>
  </si>
  <si>
    <r>
      <t>　　　　　</t>
    </r>
    <r>
      <rPr>
        <u/>
        <sz val="11"/>
        <color rgb="FF0070C0"/>
        <rFont val="ＭＳ Ｐゴシック"/>
        <family val="3"/>
        <charset val="128"/>
        <scheme val="minor"/>
      </rPr>
      <t>振込先が法人名義の口座でないことを確認しました。</t>
    </r>
    <rPh sb="5" eb="7">
      <t>フリコミ</t>
    </rPh>
    <rPh sb="7" eb="8">
      <t>サキ</t>
    </rPh>
    <rPh sb="9" eb="11">
      <t>ホウジン</t>
    </rPh>
    <rPh sb="11" eb="13">
      <t>メイギ</t>
    </rPh>
    <rPh sb="14" eb="16">
      <t>コウザ</t>
    </rPh>
    <rPh sb="22" eb="24">
      <t>カクニン</t>
    </rPh>
    <phoneticPr fontId="1"/>
  </si>
  <si>
    <t>8．備考</t>
    <rPh sb="2" eb="4">
      <t>ビコウ</t>
    </rPh>
    <phoneticPr fontId="1"/>
  </si>
  <si>
    <t>＊＊＊＊＊＊＊＊以下、確認が必要な場合はチェックを入れてください。＊＊＊＊＊＊＊＊＊＊＊＊＊＊＊＊＊＊＊＊＊＊＊＊＊＊＊＊</t>
    <rPh sb="8" eb="10">
      <t>イカ</t>
    </rPh>
    <rPh sb="11" eb="13">
      <t>カクニン</t>
    </rPh>
    <rPh sb="14" eb="16">
      <t>ヒツヨウ</t>
    </rPh>
    <rPh sb="17" eb="19">
      <t>バアイ</t>
    </rPh>
    <rPh sb="25" eb="26">
      <t>イ</t>
    </rPh>
    <phoneticPr fontId="1"/>
  </si>
  <si>
    <t>10．客員研究員、特別研究員、連携教員に自身の研究のための謝金を支給することはできません。</t>
    <rPh sb="3" eb="5">
      <t>キャクイン</t>
    </rPh>
    <rPh sb="5" eb="8">
      <t>ケンキュウイン</t>
    </rPh>
    <rPh sb="9" eb="11">
      <t>トクベツ</t>
    </rPh>
    <rPh sb="11" eb="14">
      <t>ケンキュウイン</t>
    </rPh>
    <rPh sb="15" eb="17">
      <t>レンケイ</t>
    </rPh>
    <rPh sb="17" eb="19">
      <t>キョウイン</t>
    </rPh>
    <rPh sb="20" eb="22">
      <t>ジシン</t>
    </rPh>
    <rPh sb="23" eb="25">
      <t>ケンキュウ</t>
    </rPh>
    <rPh sb="29" eb="31">
      <t>シャキン</t>
    </rPh>
    <rPh sb="32" eb="34">
      <t>シキュウ</t>
    </rPh>
    <phoneticPr fontId="1"/>
  </si>
  <si>
    <t>　　以下を本人に確認の上、チェックしてください。　※労働契約に基づく業務には謝金は支払えませんのでご注意ください。</t>
    <phoneticPr fontId="1"/>
  </si>
  <si>
    <t>９．公立大学法人大阪での雇用の有無について　やむを得ずパートタイム（有期/無期）雇用教職員に謝金を支払う場合は、</t>
    <rPh sb="2" eb="4">
      <t>コウリツ</t>
    </rPh>
    <rPh sb="4" eb="6">
      <t>ダイガク</t>
    </rPh>
    <rPh sb="6" eb="8">
      <t>ホウジン</t>
    </rPh>
    <rPh sb="8" eb="10">
      <t>オオサカ</t>
    </rPh>
    <rPh sb="12" eb="14">
      <t>コヨウ</t>
    </rPh>
    <rPh sb="15" eb="17">
      <t>ウム</t>
    </rPh>
    <rPh sb="25" eb="26">
      <t>エ</t>
    </rPh>
    <rPh sb="34" eb="36">
      <t>ユウキ</t>
    </rPh>
    <rPh sb="37" eb="39">
      <t>ムキ</t>
    </rPh>
    <rPh sb="40" eb="42">
      <t>コヨウ</t>
    </rPh>
    <rPh sb="42" eb="45">
      <t>キョウショクイン</t>
    </rPh>
    <rPh sb="46" eb="48">
      <t>シャキン</t>
    </rPh>
    <rPh sb="49" eb="51">
      <t>シハラ</t>
    </rPh>
    <rPh sb="52" eb="54">
      <t>バアイ</t>
    </rPh>
    <phoneticPr fontId="1"/>
  </si>
  <si>
    <t>以下にチェックしてください。</t>
    <phoneticPr fontId="1"/>
  </si>
  <si>
    <t>　　　（１）「研究協力謝金」「研究補助謝金」に該当する用務は、雇用に該当せず、謝金で支払いが可能かについて確認の上、</t>
    <rPh sb="7" eb="9">
      <t>ケンキュウ</t>
    </rPh>
    <rPh sb="9" eb="11">
      <t>キョウリョク</t>
    </rPh>
    <rPh sb="11" eb="13">
      <t>シャキン</t>
    </rPh>
    <rPh sb="15" eb="17">
      <t>ケンキュウ</t>
    </rPh>
    <rPh sb="17" eb="19">
      <t>ホジョ</t>
    </rPh>
    <rPh sb="19" eb="21">
      <t>シャキン</t>
    </rPh>
    <rPh sb="23" eb="25">
      <t>ガイトウ</t>
    </rPh>
    <rPh sb="27" eb="29">
      <t>ヨウム</t>
    </rPh>
    <rPh sb="31" eb="33">
      <t>コヨウ</t>
    </rPh>
    <rPh sb="34" eb="36">
      <t>ガイトウ</t>
    </rPh>
    <rPh sb="39" eb="41">
      <t>シャキン</t>
    </rPh>
    <rPh sb="42" eb="44">
      <t>シハラ</t>
    </rPh>
    <rPh sb="46" eb="48">
      <t>カノウ</t>
    </rPh>
    <rPh sb="53" eb="55">
      <t>カクニン</t>
    </rPh>
    <rPh sb="56" eb="57">
      <t>ウエ</t>
    </rPh>
    <phoneticPr fontId="1"/>
  </si>
  <si>
    <t>　　　（２）法人名義の口座への謝金の振込ではないか、確認の上、以下にチェックしてください。</t>
    <rPh sb="6" eb="8">
      <t>ホウジン</t>
    </rPh>
    <rPh sb="8" eb="10">
      <t>メイギ</t>
    </rPh>
    <rPh sb="11" eb="13">
      <t>コウザ</t>
    </rPh>
    <rPh sb="15" eb="17">
      <t>シャキン</t>
    </rPh>
    <rPh sb="18" eb="20">
      <t>フリコミ</t>
    </rPh>
    <rPh sb="26" eb="28">
      <t>カクニン</t>
    </rPh>
    <rPh sb="29" eb="30">
      <t>ウエ</t>
    </rPh>
    <rPh sb="31" eb="33">
      <t>イカ</t>
    </rPh>
    <phoneticPr fontId="1"/>
  </si>
  <si>
    <t>〇〇研究科</t>
    <rPh sb="2" eb="5">
      <t>ケンキュウカ</t>
    </rPh>
    <phoneticPr fontId="1"/>
  </si>
  <si>
    <t>教授</t>
    <rPh sb="0" eb="2">
      <t>キョウジュ</t>
    </rPh>
    <phoneticPr fontId="1"/>
  </si>
  <si>
    <t>公立太郎</t>
    <rPh sb="0" eb="2">
      <t>コウリツ</t>
    </rPh>
    <rPh sb="2" eb="4">
      <t>タロウ</t>
    </rPh>
    <phoneticPr fontId="1"/>
  </si>
  <si>
    <t>国立大学法人　〇〇大学</t>
    <rPh sb="0" eb="6">
      <t>コクリツダイガクホウジン</t>
    </rPh>
    <rPh sb="9" eb="11">
      <t>ダイガク</t>
    </rPh>
    <phoneticPr fontId="1"/>
  </si>
  <si>
    <t>准教授</t>
    <rPh sb="0" eb="3">
      <t>ジュンキョウジュ</t>
    </rPh>
    <phoneticPr fontId="1"/>
  </si>
  <si>
    <t>XXXXに関する講演</t>
    <rPh sb="5" eb="6">
      <t>カン</t>
    </rPh>
    <rPh sb="8" eb="10">
      <t>コウエン</t>
    </rPh>
    <phoneticPr fontId="1"/>
  </si>
  <si>
    <t>中百舌鳥キャンパス　A12棟サイエンスホール</t>
    <rPh sb="0" eb="4">
      <t>ナカモズ</t>
    </rPh>
    <rPh sb="13" eb="14">
      <t>トウ</t>
    </rPh>
    <phoneticPr fontId="1"/>
  </si>
  <si>
    <t>教員研究費</t>
  </si>
  <si>
    <t>パートタイム</t>
  </si>
  <si>
    <t>パートタイム有期</t>
    <rPh sb="6" eb="8">
      <t>ユウキ</t>
    </rPh>
    <phoneticPr fontId="1"/>
  </si>
  <si>
    <t>XXXX研究に関する資料収集およびデータ整理などの研究補助</t>
    <rPh sb="4" eb="6">
      <t>ケンキュウ</t>
    </rPh>
    <rPh sb="7" eb="8">
      <t>カン</t>
    </rPh>
    <rPh sb="10" eb="12">
      <t>シリョウ</t>
    </rPh>
    <rPh sb="12" eb="14">
      <t>シュウシュウ</t>
    </rPh>
    <rPh sb="20" eb="22">
      <t>セイリ</t>
    </rPh>
    <rPh sb="25" eb="29">
      <t>ケンキュウホジョ</t>
    </rPh>
    <phoneticPr fontId="1"/>
  </si>
  <si>
    <t>学内分担</t>
    <rPh sb="0" eb="2">
      <t>ガクナイ</t>
    </rPh>
    <rPh sb="2" eb="4">
      <t>ブンタン</t>
    </rPh>
    <phoneticPr fontId="1"/>
  </si>
  <si>
    <t>基盤C</t>
    <rPh sb="0" eb="2">
      <t>キバン</t>
    </rPh>
    <phoneticPr fontId="1"/>
  </si>
  <si>
    <t>代表太郎</t>
    <rPh sb="0" eb="2">
      <t>ダイヒョウ</t>
    </rPh>
    <rPh sb="2" eb="4">
      <t>タロウ</t>
    </rPh>
    <phoneticPr fontId="1"/>
  </si>
  <si>
    <t>V**K*****</t>
    <phoneticPr fontId="1"/>
  </si>
  <si>
    <t>杉本キャンパス　××研究室</t>
    <rPh sb="0" eb="2">
      <t>スギモト</t>
    </rPh>
    <rPh sb="10" eb="13">
      <t>ケンキュウシツ</t>
    </rPh>
    <phoneticPr fontId="1"/>
  </si>
  <si>
    <t>国立花子</t>
    <rPh sb="0" eb="2">
      <t>コクリツ</t>
    </rPh>
    <rPh sb="2" eb="4">
      <t>ハナコ</t>
    </rPh>
    <phoneticPr fontId="1"/>
  </si>
  <si>
    <t>財源管理責任者</t>
    <rPh sb="0" eb="2">
      <t>ザイゲン</t>
    </rPh>
    <rPh sb="2" eb="4">
      <t>カンリ</t>
    </rPh>
    <rPh sb="4" eb="7">
      <t>セキニンシャ</t>
    </rPh>
    <phoneticPr fontId="1"/>
  </si>
  <si>
    <t>教育推進課</t>
    <rPh sb="0" eb="2">
      <t>キョウイク</t>
    </rPh>
    <rPh sb="2" eb="4">
      <t>スイシン</t>
    </rPh>
    <rPh sb="4" eb="5">
      <t>カ</t>
    </rPh>
    <phoneticPr fontId="1"/>
  </si>
  <si>
    <t>課長</t>
    <rPh sb="0" eb="2">
      <t>カチョウ</t>
    </rPh>
    <phoneticPr fontId="1"/>
  </si>
  <si>
    <t>起案日：　　　　年　　　　月　　　日</t>
    <rPh sb="0" eb="2">
      <t>キアン</t>
    </rPh>
    <rPh sb="2" eb="3">
      <t>ビ</t>
    </rPh>
    <rPh sb="8" eb="9">
      <t>ネン</t>
    </rPh>
    <rPh sb="13" eb="14">
      <t>ガツ</t>
    </rPh>
    <rPh sb="17" eb="18">
      <t>ニチ</t>
    </rPh>
    <phoneticPr fontId="1"/>
  </si>
  <si>
    <t>起案日：　　　　年　　　　月　　　　日</t>
    <rPh sb="0" eb="2">
      <t>キアン</t>
    </rPh>
    <rPh sb="2" eb="3">
      <t>ビ</t>
    </rPh>
    <rPh sb="8" eb="9">
      <t>ネン</t>
    </rPh>
    <rPh sb="13" eb="14">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</si>
</sst>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quot;円&quot;"/>
    <numFmt numFmtId="177" formatCode="[$-411]ggge&quot;年&quot;m&quot;月&quot;d&quot;日&quot;;@"/>
    <numFmt numFmtId="178" formatCode="h:mm;@"/>
    <numFmt numFmtId="179" formatCode="yyyy&quot;年&quot;m&quot;月&quot;d&quot;日&quot;;@"/>
    <numFmt numFmtId="180" formatCode="m&quot;月&quot;d&quot;日&quot;;@"/>
  </numFmts>
  <fonts count="42">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9"/>
      <color theme="1"/>
      <name val="ＭＳ Ｐゴシック"/>
      <family val="3"/>
      <charset val="128"/>
      <scheme val="minor"/>
    </font>
    <font>
      <sz val="6"/>
      <name val="ＭＳ Ｐゴシック"/>
      <family val="3"/>
      <charset val="128"/>
      <scheme val="minor"/>
    </font>
    <font>
      <sz val="9"/>
      <color theme="1"/>
      <name val="ＭＳ Ｐゴシック"/>
      <family val="2"/>
      <charset val="128"/>
      <scheme val="minor"/>
    </font>
    <font>
      <vertAlign val="superscript"/>
      <sz val="10"/>
      <color theme="1"/>
      <name val="ＭＳ Ｐゴシック"/>
      <family val="3"/>
      <charset val="128"/>
      <scheme val="minor"/>
    </font>
    <font>
      <sz val="6"/>
      <color theme="1"/>
      <name val="ＭＳ Ｐゴシック"/>
      <family val="3"/>
      <charset val="128"/>
      <scheme val="minor"/>
    </font>
    <font>
      <sz val="10"/>
      <color rgb="FFFF0000"/>
      <name val="ＭＳ Ｐゴシック"/>
      <family val="2"/>
      <charset val="128"/>
      <scheme val="minor"/>
    </font>
    <font>
      <sz val="8"/>
      <color theme="1"/>
      <name val="ＭＳ Ｐゴシック"/>
      <family val="3"/>
      <charset val="128"/>
      <scheme val="minor"/>
    </font>
    <font>
      <sz val="14"/>
      <color theme="1"/>
      <name val="ＭＳ Ｐゴシック"/>
      <family val="3"/>
      <charset val="128"/>
      <scheme val="minor"/>
    </font>
    <font>
      <sz val="10"/>
      <name val="ＭＳ 明朝"/>
      <family val="1"/>
      <charset val="128"/>
    </font>
    <font>
      <sz val="6"/>
      <name val="ＭＳ Ｐゴシック"/>
      <family val="3"/>
      <charset val="128"/>
    </font>
    <font>
      <sz val="11"/>
      <name val="ＭＳ 明朝"/>
      <family val="1"/>
      <charset val="128"/>
    </font>
    <font>
      <sz val="9"/>
      <name val="ＭＳ 明朝"/>
      <family val="1"/>
      <charset val="128"/>
    </font>
    <font>
      <sz val="8"/>
      <name val="ＭＳ 明朝"/>
      <family val="1"/>
      <charset val="128"/>
    </font>
    <font>
      <sz val="11"/>
      <color rgb="FFFF0000"/>
      <name val="ＭＳ Ｐゴシック"/>
      <family val="2"/>
      <charset val="128"/>
      <scheme val="minor"/>
    </font>
    <font>
      <sz val="11"/>
      <color rgb="FF000000"/>
      <name val="ＭＳ Ｐゴシック"/>
      <family val="3"/>
      <charset val="128"/>
    </font>
    <font>
      <sz val="11"/>
      <color theme="1"/>
      <name val="ＭＳ Ｐゴシック"/>
      <family val="3"/>
      <charset val="128"/>
      <scheme val="minor"/>
    </font>
    <font>
      <sz val="10"/>
      <name val="ＭＳ Ｐゴシック"/>
      <family val="3"/>
      <charset val="128"/>
      <scheme val="minor"/>
    </font>
    <font>
      <sz val="11"/>
      <name val="ＭＳ Ｐゴシック"/>
      <family val="3"/>
      <charset val="128"/>
      <scheme val="minor"/>
    </font>
    <font>
      <sz val="10"/>
      <color rgb="FFFFFF00"/>
      <name val="ＭＳ Ｐゴシック"/>
      <family val="3"/>
      <charset val="128"/>
      <scheme val="minor"/>
    </font>
    <font>
      <b/>
      <sz val="11"/>
      <color rgb="FFFF0000"/>
      <name val="ＭＳ Ｐゴシック"/>
      <family val="3"/>
      <charset val="128"/>
      <scheme val="minor"/>
    </font>
    <font>
      <b/>
      <sz val="11"/>
      <name val="ＭＳ Ｐゴシック"/>
      <family val="3"/>
      <charset val="128"/>
      <scheme val="minor"/>
    </font>
    <font>
      <sz val="10.5"/>
      <name val="ＭＳ 明朝"/>
      <family val="1"/>
      <charset val="128"/>
    </font>
    <font>
      <u/>
      <sz val="10.5"/>
      <name val="ＭＳ 明朝"/>
      <family val="1"/>
      <charset val="128"/>
    </font>
    <font>
      <sz val="11"/>
      <color rgb="FFFFFF00"/>
      <name val="ＭＳ Ｐゴシック"/>
      <family val="3"/>
      <charset val="128"/>
      <scheme val="minor"/>
    </font>
    <font>
      <sz val="10"/>
      <color rgb="FF0070C0"/>
      <name val="ＭＳ Ｐゴシック"/>
      <family val="2"/>
      <charset val="128"/>
      <scheme val="minor"/>
    </font>
    <font>
      <sz val="11"/>
      <color rgb="FF0070C0"/>
      <name val="ＭＳ Ｐゴシック"/>
      <family val="3"/>
      <charset val="128"/>
      <scheme val="minor"/>
    </font>
    <font>
      <sz val="9"/>
      <color rgb="FF0070C0"/>
      <name val="ＭＳ Ｐゴシック"/>
      <family val="3"/>
      <charset val="128"/>
      <scheme val="minor"/>
    </font>
    <font>
      <u/>
      <sz val="11"/>
      <color rgb="FF0070C0"/>
      <name val="ＭＳ Ｐゴシック"/>
      <family val="3"/>
      <charset val="128"/>
      <scheme val="minor"/>
    </font>
    <font>
      <sz val="10"/>
      <color rgb="FF0070C0"/>
      <name val="ＭＳ Ｐゴシック"/>
      <family val="3"/>
      <charset val="128"/>
      <scheme val="minor"/>
    </font>
    <font>
      <sz val="11"/>
      <color theme="0"/>
      <name val="ＭＳ Ｐゴシック"/>
      <family val="3"/>
      <charset val="128"/>
      <scheme val="minor"/>
    </font>
    <font>
      <sz val="6"/>
      <color rgb="FF0070C0"/>
      <name val="ＭＳ Ｐゴシック"/>
      <family val="3"/>
      <charset val="128"/>
      <scheme val="minor"/>
    </font>
    <font>
      <sz val="8"/>
      <color rgb="FF0070C0"/>
      <name val="ＭＳ Ｐゴシック"/>
      <family val="3"/>
      <charset val="128"/>
      <scheme val="minor"/>
    </font>
    <font>
      <vertAlign val="superscript"/>
      <sz val="10"/>
      <color rgb="FF0070C0"/>
      <name val="ＭＳ Ｐゴシック"/>
      <family val="3"/>
      <charset val="128"/>
      <scheme val="minor"/>
    </font>
    <font>
      <sz val="11"/>
      <name val="ＭＳ Ｐゴシック"/>
      <family val="2"/>
      <charset val="128"/>
      <scheme val="minor"/>
    </font>
    <font>
      <b/>
      <sz val="9"/>
      <color indexed="81"/>
      <name val="MS P ゴシック"/>
      <family val="3"/>
      <charset val="128"/>
    </font>
    <font>
      <sz val="9"/>
      <name val="ＭＳ Ｐゴシック"/>
      <family val="2"/>
      <charset val="128"/>
      <scheme val="minor"/>
    </font>
    <font>
      <sz val="9"/>
      <name val="ＭＳ Ｐゴシック"/>
      <family val="3"/>
      <charset val="128"/>
      <scheme val="minor"/>
    </font>
  </fonts>
  <fills count="9">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auto="1"/>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medium">
        <color indexed="64"/>
      </left>
      <right/>
      <top/>
      <bottom/>
      <diagonal/>
    </border>
    <border>
      <left/>
      <right style="thin">
        <color auto="1"/>
      </right>
      <top/>
      <bottom/>
      <diagonal/>
    </border>
    <border>
      <left style="medium">
        <color indexed="64"/>
      </left>
      <right/>
      <top/>
      <bottom style="medium">
        <color indexed="64"/>
      </bottom>
      <diagonal/>
    </border>
    <border>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medium">
        <color auto="1"/>
      </left>
      <right style="hair">
        <color auto="1"/>
      </right>
      <top style="medium">
        <color indexed="64"/>
      </top>
      <bottom style="thin">
        <color auto="1"/>
      </bottom>
      <diagonal/>
    </border>
    <border>
      <left style="medium">
        <color auto="1"/>
      </left>
      <right style="hair">
        <color auto="1"/>
      </right>
      <top style="thin">
        <color auto="1"/>
      </top>
      <bottom style="thin">
        <color auto="1"/>
      </bottom>
      <diagonal/>
    </border>
    <border>
      <left style="hair">
        <color auto="1"/>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style="thin">
        <color auto="1"/>
      </top>
      <bottom style="thin">
        <color auto="1"/>
      </bottom>
      <diagonal/>
    </border>
    <border>
      <left style="medium">
        <color auto="1"/>
      </left>
      <right style="hair">
        <color auto="1"/>
      </right>
      <top style="thin">
        <color auto="1"/>
      </top>
      <bottom style="medium">
        <color indexed="64"/>
      </bottom>
      <diagonal/>
    </border>
    <border>
      <left style="hair">
        <color auto="1"/>
      </left>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indexed="64"/>
      </bottom>
      <diagonal/>
    </border>
    <border>
      <left style="hair">
        <color auto="1"/>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right style="hair">
        <color auto="1"/>
      </right>
      <top/>
      <bottom style="thin">
        <color auto="1"/>
      </bottom>
      <diagonal/>
    </border>
    <border>
      <left/>
      <right style="medium">
        <color indexed="64"/>
      </right>
      <top style="medium">
        <color indexed="64"/>
      </top>
      <bottom/>
      <diagonal/>
    </border>
    <border>
      <left style="hair">
        <color auto="1"/>
      </left>
      <right/>
      <top style="medium">
        <color auto="1"/>
      </top>
      <bottom style="thin">
        <color auto="1"/>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hair">
        <color indexed="64"/>
      </right>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bottom/>
      <diagonal/>
    </border>
    <border>
      <left/>
      <right style="hair">
        <color auto="1"/>
      </right>
      <top style="thin">
        <color auto="1"/>
      </top>
      <bottom/>
      <diagonal/>
    </border>
    <border>
      <left style="hair">
        <color auto="1"/>
      </left>
      <right/>
      <top/>
      <bottom style="thin">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hair">
        <color indexed="64"/>
      </bottom>
      <diagonal/>
    </border>
    <border>
      <left style="medium">
        <color auto="1"/>
      </left>
      <right style="thin">
        <color auto="1"/>
      </right>
      <top style="medium">
        <color auto="1"/>
      </top>
      <bottom style="thin">
        <color indexed="64"/>
      </bottom>
      <diagonal/>
    </border>
    <border>
      <left style="medium">
        <color auto="1"/>
      </left>
      <right style="thin">
        <color auto="1"/>
      </right>
      <top style="thin">
        <color auto="1"/>
      </top>
      <bottom style="thin">
        <color auto="1"/>
      </bottom>
      <diagonal/>
    </border>
    <border>
      <left style="hair">
        <color auto="1"/>
      </left>
      <right/>
      <top style="thin">
        <color indexed="64"/>
      </top>
      <bottom/>
      <diagonal/>
    </border>
    <border>
      <left style="hair">
        <color auto="1"/>
      </left>
      <right style="hair">
        <color auto="1"/>
      </right>
      <top style="hair">
        <color auto="1"/>
      </top>
      <bottom style="thin">
        <color indexed="64"/>
      </bottom>
      <diagonal/>
    </border>
    <border>
      <left style="hair">
        <color auto="1"/>
      </left>
      <right style="medium">
        <color indexed="64"/>
      </right>
      <top style="hair">
        <color auto="1"/>
      </top>
      <bottom style="thin">
        <color indexed="64"/>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style="hair">
        <color auto="1"/>
      </left>
      <right/>
      <top/>
      <bottom style="medium">
        <color indexed="64"/>
      </bottom>
      <diagonal/>
    </border>
    <border diagonalDown="1">
      <left style="hair">
        <color auto="1"/>
      </left>
      <right/>
      <top/>
      <bottom style="thin">
        <color auto="1"/>
      </bottom>
      <diagonal style="hair">
        <color auto="1"/>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hair">
        <color indexed="64"/>
      </left>
      <right/>
      <top style="medium">
        <color indexed="64"/>
      </top>
      <bottom/>
      <diagonal/>
    </border>
    <border>
      <left/>
      <right/>
      <top style="hair">
        <color indexed="64"/>
      </top>
      <bottom/>
      <diagonal/>
    </border>
    <border>
      <left style="hair">
        <color auto="1"/>
      </left>
      <right/>
      <top/>
      <bottom/>
      <diagonal/>
    </border>
    <border>
      <left style="hair">
        <color auto="1"/>
      </left>
      <right/>
      <top style="medium">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diagonalDown="1">
      <left style="thin">
        <color auto="1"/>
      </left>
      <right/>
      <top style="medium">
        <color indexed="64"/>
      </top>
      <bottom style="dashed">
        <color auto="1"/>
      </bottom>
      <diagonal style="thin">
        <color auto="1"/>
      </diagonal>
    </border>
    <border diagonalDown="1">
      <left/>
      <right/>
      <top style="medium">
        <color indexed="64"/>
      </top>
      <bottom style="dashed">
        <color auto="1"/>
      </bottom>
      <diagonal style="thin">
        <color auto="1"/>
      </diagonal>
    </border>
    <border diagonalDown="1">
      <left/>
      <right style="hair">
        <color auto="1"/>
      </right>
      <top style="medium">
        <color indexed="64"/>
      </top>
      <bottom style="dashed">
        <color auto="1"/>
      </bottom>
      <diagonal style="thin">
        <color auto="1"/>
      </diagonal>
    </border>
    <border diagonalDown="1">
      <left/>
      <right style="medium">
        <color indexed="64"/>
      </right>
      <top style="medium">
        <color indexed="64"/>
      </top>
      <bottom style="dashed">
        <color auto="1"/>
      </bottom>
      <diagonal style="thin">
        <color auto="1"/>
      </diagonal>
    </border>
    <border diagonalDown="1">
      <left style="thin">
        <color auto="1"/>
      </left>
      <right style="hair">
        <color auto="1"/>
      </right>
      <top/>
      <bottom style="medium">
        <color indexed="64"/>
      </bottom>
      <diagonal style="thin">
        <color auto="1"/>
      </diagonal>
    </border>
    <border diagonalDown="1">
      <left style="hair">
        <color auto="1"/>
      </left>
      <right style="hair">
        <color auto="1"/>
      </right>
      <top/>
      <bottom style="medium">
        <color indexed="64"/>
      </bottom>
      <diagonal style="thin">
        <color auto="1"/>
      </diagonal>
    </border>
    <border diagonalDown="1">
      <left style="hair">
        <color auto="1"/>
      </left>
      <right/>
      <top/>
      <bottom style="medium">
        <color indexed="64"/>
      </bottom>
      <diagonal style="thin">
        <color auto="1"/>
      </diagonal>
    </border>
    <border diagonalDown="1">
      <left style="hair">
        <color auto="1"/>
      </left>
      <right style="thin">
        <color auto="1"/>
      </right>
      <top/>
      <bottom style="medium">
        <color indexed="64"/>
      </bottom>
      <diagonal style="thin">
        <color auto="1"/>
      </diagonal>
    </border>
    <border diagonalDown="1">
      <left style="hair">
        <color auto="1"/>
      </left>
      <right style="medium">
        <color indexed="64"/>
      </right>
      <top/>
      <bottom style="medium">
        <color indexed="64"/>
      </bottom>
      <diagonal style="thin">
        <color auto="1"/>
      </diagonal>
    </border>
    <border diagonalDown="1">
      <left/>
      <right/>
      <top style="thin">
        <color indexed="64"/>
      </top>
      <bottom style="medium">
        <color indexed="64"/>
      </bottom>
      <diagonal style="hair">
        <color indexed="64"/>
      </diagonal>
    </border>
    <border diagonalDown="1">
      <left style="hair">
        <color auto="1"/>
      </left>
      <right/>
      <top style="thin">
        <color indexed="64"/>
      </top>
      <bottom style="medium">
        <color indexed="64"/>
      </bottom>
      <diagonal style="hair">
        <color indexed="64"/>
      </diagonal>
    </border>
    <border diagonalDown="1">
      <left/>
      <right style="hair">
        <color auto="1"/>
      </right>
      <top style="thin">
        <color indexed="64"/>
      </top>
      <bottom style="medium">
        <color indexed="64"/>
      </bottom>
      <diagonal style="hair">
        <color indexed="64"/>
      </diagonal>
    </border>
    <border diagonalDown="1">
      <left style="hair">
        <color auto="1"/>
      </left>
      <right/>
      <top style="thin">
        <color indexed="64"/>
      </top>
      <bottom/>
      <diagonal style="hair">
        <color indexed="64"/>
      </diagonal>
    </border>
    <border diagonalDown="1">
      <left/>
      <right/>
      <top style="thin">
        <color indexed="64"/>
      </top>
      <bottom/>
      <diagonal style="hair">
        <color indexed="64"/>
      </diagonal>
    </border>
    <border diagonalDown="1">
      <left/>
      <right style="hair">
        <color auto="1"/>
      </right>
      <top style="thin">
        <color indexed="64"/>
      </top>
      <bottom/>
      <diagonal style="hair">
        <color indexed="64"/>
      </diagonal>
    </border>
    <border diagonalDown="1">
      <left/>
      <right/>
      <top/>
      <bottom style="thin">
        <color indexed="64"/>
      </bottom>
      <diagonal style="hair">
        <color indexed="64"/>
      </diagonal>
    </border>
    <border diagonalDown="1">
      <left/>
      <right style="hair">
        <color auto="1"/>
      </right>
      <top/>
      <bottom style="thin">
        <color auto="1"/>
      </bottom>
      <diagonal style="hair">
        <color indexed="64"/>
      </diagonal>
    </border>
    <border diagonalDown="1">
      <left style="hair">
        <color auto="1"/>
      </left>
      <right style="hair">
        <color auto="1"/>
      </right>
      <top style="hair">
        <color auto="1"/>
      </top>
      <bottom style="thin">
        <color indexed="64"/>
      </bottom>
      <diagonal style="hair">
        <color indexed="64"/>
      </diagonal>
    </border>
    <border diagonalDown="1">
      <left style="hair">
        <color auto="1"/>
      </left>
      <right style="medium">
        <color indexed="64"/>
      </right>
      <top style="hair">
        <color auto="1"/>
      </top>
      <bottom style="thin">
        <color indexed="64"/>
      </bottom>
      <diagonal style="hair">
        <color indexed="64"/>
      </diagonal>
    </border>
    <border diagonalDown="1">
      <left style="hair">
        <color auto="1"/>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hair">
        <color auto="1"/>
      </right>
      <top style="thin">
        <color indexed="64"/>
      </top>
      <bottom style="thin">
        <color indexed="64"/>
      </bottom>
      <diagonal style="hair">
        <color indexed="64"/>
      </diagonal>
    </border>
    <border>
      <left style="hair">
        <color auto="1"/>
      </left>
      <right/>
      <top style="thin">
        <color indexed="64"/>
      </top>
      <bottom style="hair">
        <color auto="1"/>
      </bottom>
      <diagonal/>
    </border>
    <border>
      <left/>
      <right/>
      <top style="thin">
        <color indexed="64"/>
      </top>
      <bottom style="hair">
        <color auto="1"/>
      </bottom>
      <diagonal/>
    </border>
    <border>
      <left/>
      <right style="medium">
        <color indexed="64"/>
      </right>
      <top style="thin">
        <color indexed="64"/>
      </top>
      <bottom style="hair">
        <color auto="1"/>
      </bottom>
      <diagonal/>
    </border>
    <border>
      <left style="medium">
        <color auto="1"/>
      </left>
      <right/>
      <top/>
      <bottom style="thin">
        <color indexed="64"/>
      </bottom>
      <diagonal/>
    </border>
    <border>
      <left style="hair">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medium">
        <color indexed="64"/>
      </bottom>
      <diagonal/>
    </border>
    <border>
      <left/>
      <right/>
      <top style="hair">
        <color auto="1"/>
      </top>
      <bottom style="medium">
        <color indexed="64"/>
      </bottom>
      <diagonal/>
    </border>
    <border>
      <left/>
      <right style="hair">
        <color auto="1"/>
      </right>
      <top style="hair">
        <color auto="1"/>
      </top>
      <bottom style="medium">
        <color indexed="64"/>
      </bottom>
      <diagonal/>
    </border>
    <border>
      <left style="medium">
        <color auto="1"/>
      </left>
      <right style="thin">
        <color auto="1"/>
      </right>
      <top/>
      <bottom style="thin">
        <color indexed="64"/>
      </bottom>
      <diagonal/>
    </border>
    <border>
      <left style="thin">
        <color auto="1"/>
      </left>
      <right style="thin">
        <color auto="1"/>
      </right>
      <top/>
      <bottom style="thin">
        <color auto="1"/>
      </bottom>
      <diagonal/>
    </border>
    <border>
      <left/>
      <right style="medium">
        <color indexed="64"/>
      </right>
      <top/>
      <bottom style="thin">
        <color auto="1"/>
      </bottom>
      <diagonal/>
    </border>
    <border>
      <left/>
      <right style="hair">
        <color auto="1"/>
      </right>
      <top/>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indexed="64"/>
      </right>
      <top style="hair">
        <color auto="1"/>
      </top>
      <bottom/>
      <diagonal/>
    </border>
    <border>
      <left style="medium">
        <color auto="1"/>
      </left>
      <right style="hair">
        <color auto="1"/>
      </right>
      <top style="thin">
        <color auto="1"/>
      </top>
      <bottom/>
      <diagonal/>
    </border>
    <border>
      <left style="hair">
        <color auto="1"/>
      </left>
      <right style="hair">
        <color auto="1"/>
      </right>
      <top style="thin">
        <color indexed="64"/>
      </top>
      <bottom/>
      <diagonal/>
    </border>
    <border diagonalDown="1">
      <left style="thin">
        <color auto="1"/>
      </left>
      <right/>
      <top style="thin">
        <color auto="1"/>
      </top>
      <bottom style="medium">
        <color indexed="64"/>
      </bottom>
      <diagonal style="thin">
        <color auto="1"/>
      </diagonal>
    </border>
    <border diagonalDown="1">
      <left/>
      <right/>
      <top style="thin">
        <color auto="1"/>
      </top>
      <bottom style="medium">
        <color indexed="64"/>
      </bottom>
      <diagonal style="thin">
        <color auto="1"/>
      </diagonal>
    </border>
    <border diagonalDown="1">
      <left/>
      <right style="thin">
        <color auto="1"/>
      </right>
      <top style="thin">
        <color auto="1"/>
      </top>
      <bottom style="medium">
        <color indexed="64"/>
      </bottom>
      <diagonal style="thin">
        <color auto="1"/>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style="hair">
        <color auto="1"/>
      </left>
      <right/>
      <top style="medium">
        <color indexed="64"/>
      </top>
      <bottom style="thin">
        <color auto="1"/>
      </bottom>
      <diagonal style="thin">
        <color indexed="64"/>
      </diagonal>
    </border>
    <border diagonalDown="1">
      <left/>
      <right style="hair">
        <color auto="1"/>
      </right>
      <top style="medium">
        <color indexed="64"/>
      </top>
      <bottom style="thin">
        <color auto="1"/>
      </bottom>
      <diagonal style="thin">
        <color indexed="64"/>
      </diagonal>
    </border>
    <border diagonalDown="1">
      <left/>
      <right style="thin">
        <color auto="1"/>
      </right>
      <top style="medium">
        <color indexed="64"/>
      </top>
      <bottom style="thin">
        <color indexed="64"/>
      </bottom>
      <diagonal style="thin">
        <color indexed="64"/>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medium">
        <color indexed="64"/>
      </bottom>
      <diagonal style="thin">
        <color indexed="64"/>
      </diagonal>
    </border>
    <border diagonalDown="1">
      <left/>
      <right style="hair">
        <color indexed="64"/>
      </right>
      <top/>
      <bottom style="medium">
        <color indexed="64"/>
      </bottom>
      <diagonal style="thin">
        <color indexed="64"/>
      </diagonal>
    </border>
    <border diagonalDown="1">
      <left/>
      <right style="thin">
        <color auto="1"/>
      </right>
      <top/>
      <bottom style="medium">
        <color indexed="64"/>
      </bottom>
      <diagonal style="thin">
        <color indexed="64"/>
      </diagonal>
    </border>
    <border diagonalDown="1">
      <left style="thin">
        <color auto="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right/>
      <top/>
      <bottom/>
      <diagonal style="hair">
        <color auto="1"/>
      </diagonal>
    </border>
    <border diagonalDown="1">
      <left/>
      <right style="hair">
        <color auto="1"/>
      </right>
      <top/>
      <bottom/>
      <diagonal style="hair">
        <color auto="1"/>
      </diagonal>
    </border>
    <border diagonalDown="1">
      <left style="hair">
        <color auto="1"/>
      </left>
      <right/>
      <top style="hair">
        <color auto="1"/>
      </top>
      <bottom style="thin">
        <color indexed="64"/>
      </bottom>
      <diagonal style="hair">
        <color auto="1"/>
      </diagonal>
    </border>
    <border diagonalDown="1">
      <left/>
      <right/>
      <top style="hair">
        <color auto="1"/>
      </top>
      <bottom style="thin">
        <color indexed="64"/>
      </bottom>
      <diagonal style="hair">
        <color auto="1"/>
      </diagonal>
    </border>
    <border diagonalDown="1">
      <left/>
      <right style="hair">
        <color auto="1"/>
      </right>
      <top style="hair">
        <color auto="1"/>
      </top>
      <bottom style="thin">
        <color indexed="64"/>
      </bottom>
      <diagonal style="hair">
        <color auto="1"/>
      </diagonal>
    </border>
    <border diagonalDown="1">
      <left style="hair">
        <color auto="1"/>
      </left>
      <right/>
      <top style="hair">
        <color auto="1"/>
      </top>
      <bottom/>
      <diagonal style="hair">
        <color auto="1"/>
      </diagonal>
    </border>
    <border diagonalDown="1">
      <left/>
      <right/>
      <top style="hair">
        <color indexed="64"/>
      </top>
      <bottom/>
      <diagonal style="hair">
        <color auto="1"/>
      </diagonal>
    </border>
    <border diagonalDown="1">
      <left/>
      <right style="hair">
        <color auto="1"/>
      </right>
      <top style="hair">
        <color auto="1"/>
      </top>
      <bottom/>
      <diagonal style="hair">
        <color auto="1"/>
      </diagonal>
    </border>
    <border diagonalDown="1">
      <left style="hair">
        <color auto="1"/>
      </left>
      <right style="hair">
        <color auto="1"/>
      </right>
      <top style="hair">
        <color auto="1"/>
      </top>
      <bottom/>
      <diagonal style="hair">
        <color auto="1"/>
      </diagonal>
    </border>
    <border diagonalDown="1">
      <left style="hair">
        <color auto="1"/>
      </left>
      <right style="medium">
        <color indexed="64"/>
      </right>
      <top style="hair">
        <color auto="1"/>
      </top>
      <bottom/>
      <diagonal style="hair">
        <color auto="1"/>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auto="1"/>
      </bottom>
      <diagonal style="thin">
        <color indexed="64"/>
      </diagonal>
    </border>
    <border>
      <left/>
      <right/>
      <top style="medium">
        <color indexed="64"/>
      </top>
      <bottom style="dashed">
        <color auto="1"/>
      </bottom>
      <diagonal/>
    </border>
    <border>
      <left/>
      <right style="hair">
        <color auto="1"/>
      </right>
      <top style="medium">
        <color indexed="64"/>
      </top>
      <bottom style="dashed">
        <color auto="1"/>
      </bottom>
      <diagonal/>
    </border>
    <border>
      <left/>
      <right style="medium">
        <color indexed="64"/>
      </right>
      <top style="medium">
        <color indexed="64"/>
      </top>
      <bottom style="dashed">
        <color auto="1"/>
      </bottom>
      <diagonal/>
    </border>
    <border>
      <left style="hair">
        <color auto="1"/>
      </left>
      <right style="hair">
        <color auto="1"/>
      </right>
      <top/>
      <bottom style="medium">
        <color indexed="64"/>
      </bottom>
      <diagonal/>
    </border>
    <border>
      <left style="thin">
        <color auto="1"/>
      </left>
      <right style="hair">
        <color auto="1"/>
      </right>
      <top/>
      <bottom style="medium">
        <color indexed="64"/>
      </bottom>
      <diagonal/>
    </border>
    <border>
      <left style="hair">
        <color auto="1"/>
      </left>
      <right style="thin">
        <color auto="1"/>
      </right>
      <top/>
      <bottom style="medium">
        <color indexed="64"/>
      </bottom>
      <diagonal/>
    </border>
    <border>
      <left style="hair">
        <color auto="1"/>
      </left>
      <right style="medium">
        <color indexed="64"/>
      </right>
      <top/>
      <bottom style="medium">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20" fillId="0" borderId="0">
      <alignment vertical="center"/>
    </xf>
    <xf numFmtId="0" fontId="20" fillId="0" borderId="0">
      <alignment vertical="center"/>
    </xf>
  </cellStyleXfs>
  <cellXfs count="833">
    <xf numFmtId="0" fontId="0" fillId="0" borderId="0" xfId="0">
      <alignment vertical="center"/>
    </xf>
    <xf numFmtId="176" fontId="0" fillId="0" borderId="0" xfId="0" applyNumberFormat="1">
      <alignment vertical="center"/>
    </xf>
    <xf numFmtId="10" fontId="0" fillId="0" borderId="0" xfId="0" applyNumberForma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38" fontId="0" fillId="0" borderId="0" xfId="1" applyFont="1" applyFill="1" applyBorder="1" applyAlignment="1">
      <alignment vertical="center"/>
    </xf>
    <xf numFmtId="0" fontId="18" fillId="0" borderId="0" xfId="0" applyFont="1">
      <alignment vertical="center"/>
    </xf>
    <xf numFmtId="0" fontId="20" fillId="0" borderId="51" xfId="2" applyBorder="1">
      <alignment vertical="center"/>
    </xf>
    <xf numFmtId="0" fontId="20" fillId="0" borderId="8" xfId="2" applyBorder="1">
      <alignment vertical="center"/>
    </xf>
    <xf numFmtId="0" fontId="20" fillId="0" borderId="52" xfId="2" applyBorder="1">
      <alignment vertical="center"/>
    </xf>
    <xf numFmtId="0" fontId="20" fillId="0" borderId="0" xfId="2">
      <alignment vertical="center"/>
    </xf>
    <xf numFmtId="0" fontId="20" fillId="0" borderId="55" xfId="2" applyBorder="1">
      <alignment vertical="center"/>
    </xf>
    <xf numFmtId="0" fontId="20" fillId="0" borderId="21" xfId="2" applyBorder="1">
      <alignment vertical="center"/>
    </xf>
    <xf numFmtId="0" fontId="20" fillId="0" borderId="29" xfId="2" applyBorder="1">
      <alignment vertical="center"/>
    </xf>
    <xf numFmtId="0" fontId="20" fillId="0" borderId="3" xfId="2" applyBorder="1">
      <alignment vertical="center"/>
    </xf>
    <xf numFmtId="0" fontId="20" fillId="0" borderId="50" xfId="2" applyBorder="1">
      <alignment vertical="center"/>
    </xf>
    <xf numFmtId="0" fontId="15" fillId="0" borderId="0" xfId="2" applyFont="1">
      <alignment vertical="center"/>
    </xf>
    <xf numFmtId="0" fontId="15" fillId="0" borderId="49" xfId="2" applyFont="1" applyBorder="1">
      <alignment vertical="center"/>
    </xf>
    <xf numFmtId="0" fontId="15" fillId="0" borderId="0" xfId="2" applyFont="1" applyAlignment="1">
      <alignment horizontal="center" vertical="center"/>
    </xf>
    <xf numFmtId="0" fontId="16" fillId="0" borderId="10" xfId="2" applyFont="1" applyBorder="1">
      <alignment vertical="center"/>
    </xf>
    <xf numFmtId="0" fontId="15" fillId="0" borderId="10" xfId="2" applyFont="1" applyBorder="1">
      <alignment vertical="center"/>
    </xf>
    <xf numFmtId="0" fontId="20" fillId="0" borderId="10" xfId="2" applyBorder="1">
      <alignment vertical="center"/>
    </xf>
    <xf numFmtId="0" fontId="16" fillId="0" borderId="39" xfId="2" applyFont="1" applyBorder="1">
      <alignment vertical="center"/>
    </xf>
    <xf numFmtId="0" fontId="3" fillId="0" borderId="10" xfId="2" applyFont="1" applyBorder="1">
      <alignment vertical="center"/>
    </xf>
    <xf numFmtId="0" fontId="3" fillId="0" borderId="39" xfId="2" applyFont="1" applyBorder="1">
      <alignment vertical="center"/>
    </xf>
    <xf numFmtId="0" fontId="9" fillId="0" borderId="10" xfId="2" applyFont="1" applyBorder="1">
      <alignment vertical="center"/>
    </xf>
    <xf numFmtId="0" fontId="5" fillId="0" borderId="10" xfId="2" applyFont="1" applyBorder="1" applyAlignment="1">
      <alignment vertical="center" wrapText="1"/>
    </xf>
    <xf numFmtId="0" fontId="5" fillId="0" borderId="39" xfId="2" applyFont="1" applyBorder="1" applyAlignment="1">
      <alignment vertical="center" wrapText="1"/>
    </xf>
    <xf numFmtId="0" fontId="3" fillId="0" borderId="37" xfId="2" applyFont="1" applyBorder="1">
      <alignment vertical="center"/>
    </xf>
    <xf numFmtId="0" fontId="3" fillId="0" borderId="37" xfId="2" applyFont="1" applyBorder="1" applyAlignment="1">
      <alignment horizontal="center" vertical="center"/>
    </xf>
    <xf numFmtId="0" fontId="9" fillId="0" borderId="37" xfId="2" applyFont="1" applyBorder="1">
      <alignment vertical="center"/>
    </xf>
    <xf numFmtId="0" fontId="20" fillId="0" borderId="37" xfId="2" applyBorder="1">
      <alignment vertical="center"/>
    </xf>
    <xf numFmtId="0" fontId="5" fillId="0" borderId="37" xfId="2" applyFont="1" applyBorder="1" applyAlignment="1">
      <alignment vertical="center" wrapText="1"/>
    </xf>
    <xf numFmtId="0" fontId="5" fillId="0" borderId="45" xfId="2" applyFont="1" applyBorder="1" applyAlignment="1">
      <alignment vertical="center" wrapText="1"/>
    </xf>
    <xf numFmtId="0" fontId="11" fillId="0" borderId="10" xfId="2" applyFont="1" applyBorder="1">
      <alignment vertical="center"/>
    </xf>
    <xf numFmtId="0" fontId="3" fillId="0" borderId="13" xfId="2" applyFont="1" applyBorder="1">
      <alignment vertical="center"/>
    </xf>
    <xf numFmtId="0" fontId="17" fillId="0" borderId="13" xfId="2" applyFont="1" applyBorder="1">
      <alignment vertical="center"/>
    </xf>
    <xf numFmtId="0" fontId="17" fillId="0" borderId="0" xfId="2" applyFont="1" applyAlignment="1">
      <alignment vertical="center" wrapText="1"/>
    </xf>
    <xf numFmtId="0" fontId="17" fillId="0" borderId="0" xfId="2" applyFont="1">
      <alignment vertical="center"/>
    </xf>
    <xf numFmtId="0" fontId="17" fillId="0" borderId="10" xfId="2" applyFont="1" applyBorder="1" applyAlignment="1">
      <alignment vertical="center" wrapText="1"/>
    </xf>
    <xf numFmtId="0" fontId="5" fillId="0" borderId="0" xfId="2" applyFont="1">
      <alignment vertical="center"/>
    </xf>
    <xf numFmtId="0" fontId="20" fillId="0" borderId="0" xfId="2" applyAlignment="1">
      <alignment vertical="top" wrapText="1"/>
    </xf>
    <xf numFmtId="0" fontId="20" fillId="0" borderId="0" xfId="2" applyAlignment="1">
      <alignment horizontal="center" vertical="center"/>
    </xf>
    <xf numFmtId="0" fontId="22" fillId="0" borderId="0" xfId="2" applyFont="1">
      <alignment vertical="center"/>
    </xf>
    <xf numFmtId="0" fontId="20" fillId="0" borderId="0" xfId="2" applyAlignment="1">
      <alignment vertical="center" shrinkToFit="1"/>
    </xf>
    <xf numFmtId="0" fontId="21" fillId="0" borderId="13" xfId="2" applyFont="1" applyBorder="1">
      <alignment vertical="center"/>
    </xf>
    <xf numFmtId="0" fontId="21" fillId="0" borderId="13" xfId="2" applyFont="1" applyBorder="1" applyAlignment="1">
      <alignment vertical="center" shrinkToFit="1"/>
    </xf>
    <xf numFmtId="0" fontId="21" fillId="0" borderId="43" xfId="2" applyFont="1" applyBorder="1" applyAlignment="1">
      <alignment vertical="center" shrinkToFit="1"/>
    </xf>
    <xf numFmtId="0" fontId="21" fillId="0" borderId="0" xfId="2" applyFont="1">
      <alignment vertical="center"/>
    </xf>
    <xf numFmtId="0" fontId="21" fillId="0" borderId="49" xfId="2" applyFont="1" applyBorder="1" applyAlignment="1">
      <alignment vertical="center" shrinkToFit="1"/>
    </xf>
    <xf numFmtId="0" fontId="21" fillId="0" borderId="53" xfId="2" applyFont="1" applyBorder="1">
      <alignment vertical="center"/>
    </xf>
    <xf numFmtId="0" fontId="21" fillId="0" borderId="2" xfId="2" applyFont="1" applyBorder="1">
      <alignment vertical="center"/>
    </xf>
    <xf numFmtId="0" fontId="20" fillId="0" borderId="2" xfId="2" applyBorder="1">
      <alignment vertical="center"/>
    </xf>
    <xf numFmtId="0" fontId="20" fillId="0" borderId="115" xfId="2" applyBorder="1">
      <alignment vertical="center"/>
    </xf>
    <xf numFmtId="56" fontId="3" fillId="0" borderId="37" xfId="2" applyNumberFormat="1" applyFont="1" applyBorder="1">
      <alignment vertical="center"/>
    </xf>
    <xf numFmtId="0" fontId="3" fillId="0" borderId="59" xfId="2" applyFont="1" applyBorder="1">
      <alignment vertical="center"/>
    </xf>
    <xf numFmtId="0" fontId="3" fillId="0" borderId="45" xfId="2" applyFont="1" applyBorder="1">
      <alignment vertical="center"/>
    </xf>
    <xf numFmtId="0" fontId="5" fillId="0" borderId="0" xfId="2" applyFont="1" applyAlignment="1">
      <alignment horizontal="center" vertical="center" wrapText="1"/>
    </xf>
    <xf numFmtId="0" fontId="5" fillId="0" borderId="0" xfId="2" applyFont="1" applyAlignment="1">
      <alignment horizontal="left" vertical="center" wrapText="1"/>
    </xf>
    <xf numFmtId="0" fontId="3" fillId="0" borderId="0" xfId="2" applyFont="1">
      <alignment vertical="center"/>
    </xf>
    <xf numFmtId="0" fontId="3" fillId="5" borderId="61" xfId="2" applyFont="1" applyFill="1" applyBorder="1">
      <alignment vertical="center"/>
    </xf>
    <xf numFmtId="0" fontId="9" fillId="5" borderId="61" xfId="2" applyFont="1" applyFill="1" applyBorder="1">
      <alignment vertical="center"/>
    </xf>
    <xf numFmtId="0" fontId="3" fillId="5" borderId="0" xfId="2" applyFont="1" applyFill="1">
      <alignment vertical="center"/>
    </xf>
    <xf numFmtId="0" fontId="9" fillId="5" borderId="0" xfId="2" applyFont="1" applyFill="1">
      <alignment vertical="center"/>
    </xf>
    <xf numFmtId="0" fontId="3" fillId="5" borderId="10" xfId="2" applyFont="1" applyFill="1" applyBorder="1">
      <alignment vertical="center"/>
    </xf>
    <xf numFmtId="0" fontId="3" fillId="0" borderId="74" xfId="2" applyFont="1" applyBorder="1" applyAlignment="1">
      <alignment vertical="center" wrapText="1"/>
    </xf>
    <xf numFmtId="0" fontId="3" fillId="0" borderId="43" xfId="2" applyFont="1" applyBorder="1">
      <alignment vertical="center"/>
    </xf>
    <xf numFmtId="0" fontId="3" fillId="0" borderId="9" xfId="2" applyFont="1" applyBorder="1">
      <alignment vertical="center"/>
    </xf>
    <xf numFmtId="0" fontId="24" fillId="0" borderId="0" xfId="0" applyFont="1" applyAlignment="1">
      <alignment horizontal="right" vertical="center"/>
    </xf>
    <xf numFmtId="0" fontId="21" fillId="5" borderId="13" xfId="2" applyFont="1" applyFill="1" applyBorder="1">
      <alignment vertical="center"/>
    </xf>
    <xf numFmtId="0" fontId="21" fillId="5" borderId="13" xfId="2" applyFont="1" applyFill="1" applyBorder="1" applyAlignment="1">
      <alignment vertical="center" shrinkToFit="1"/>
    </xf>
    <xf numFmtId="0" fontId="21" fillId="5" borderId="43" xfId="2" applyFont="1" applyFill="1" applyBorder="1" applyAlignment="1">
      <alignment vertical="center" shrinkToFit="1"/>
    </xf>
    <xf numFmtId="0" fontId="21" fillId="5" borderId="0" xfId="2" applyFont="1" applyFill="1">
      <alignment vertical="center"/>
    </xf>
    <xf numFmtId="0" fontId="20" fillId="5" borderId="0" xfId="2" applyFill="1">
      <alignment vertical="center"/>
    </xf>
    <xf numFmtId="0" fontId="21" fillId="5" borderId="49" xfId="2" applyFont="1" applyFill="1" applyBorder="1" applyAlignment="1">
      <alignment vertical="center" shrinkToFit="1"/>
    </xf>
    <xf numFmtId="0" fontId="21" fillId="5" borderId="53" xfId="2" applyFont="1" applyFill="1" applyBorder="1">
      <alignment vertical="center"/>
    </xf>
    <xf numFmtId="0" fontId="21" fillId="5" borderId="2" xfId="2" applyFont="1" applyFill="1" applyBorder="1">
      <alignment vertical="center"/>
    </xf>
    <xf numFmtId="0" fontId="20" fillId="5" borderId="2" xfId="2" applyFill="1" applyBorder="1">
      <alignment vertical="center"/>
    </xf>
    <xf numFmtId="0" fontId="20" fillId="5" borderId="115" xfId="2" applyFill="1" applyBorder="1">
      <alignment vertical="center"/>
    </xf>
    <xf numFmtId="0" fontId="3" fillId="0" borderId="13" xfId="2" applyFont="1" applyBorder="1" applyAlignment="1">
      <alignment vertical="center" wrapText="1"/>
    </xf>
    <xf numFmtId="0" fontId="25" fillId="0" borderId="0" xfId="2" applyFont="1">
      <alignment vertical="center"/>
    </xf>
    <xf numFmtId="0" fontId="22" fillId="6" borderId="0" xfId="2" applyFont="1" applyFill="1">
      <alignment vertical="center"/>
    </xf>
    <xf numFmtId="0" fontId="24" fillId="0" borderId="0" xfId="2" applyFont="1">
      <alignment vertical="center"/>
    </xf>
    <xf numFmtId="0" fontId="0" fillId="2" borderId="3" xfId="0" applyFill="1" applyBorder="1" applyAlignment="1">
      <alignment horizontal="center" vertical="center"/>
    </xf>
    <xf numFmtId="0" fontId="0" fillId="2" borderId="2" xfId="0" applyFill="1" applyBorder="1" applyAlignment="1">
      <alignment horizontal="center" vertical="center"/>
    </xf>
    <xf numFmtId="178" fontId="7" fillId="2" borderId="29" xfId="0" applyNumberFormat="1" applyFont="1" applyFill="1" applyBorder="1" applyAlignment="1">
      <alignment horizontal="center" vertical="center"/>
    </xf>
    <xf numFmtId="178" fontId="7" fillId="2" borderId="3" xfId="0" applyNumberFormat="1" applyFont="1" applyFill="1" applyBorder="1" applyAlignment="1">
      <alignment horizontal="center" vertical="center"/>
    </xf>
    <xf numFmtId="178" fontId="7" fillId="2" borderId="50" xfId="0" applyNumberFormat="1" applyFont="1" applyFill="1" applyBorder="1" applyAlignment="1">
      <alignment horizontal="center" vertical="center"/>
    </xf>
    <xf numFmtId="178" fontId="7" fillId="2" borderId="29" xfId="0" applyNumberFormat="1" applyFont="1" applyFill="1" applyBorder="1" applyAlignment="1" applyProtection="1">
      <alignment horizontal="center" vertical="center"/>
      <protection locked="0"/>
    </xf>
    <xf numFmtId="178" fontId="7" fillId="2" borderId="3" xfId="0" applyNumberFormat="1" applyFont="1" applyFill="1" applyBorder="1" applyAlignment="1" applyProtection="1">
      <alignment horizontal="center" vertical="center"/>
      <protection locked="0"/>
    </xf>
    <xf numFmtId="178" fontId="7" fillId="2" borderId="50"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26" fillId="0" borderId="0" xfId="2" applyFont="1">
      <alignment vertical="center"/>
    </xf>
    <xf numFmtId="0" fontId="27" fillId="0" borderId="0" xfId="2" applyFont="1">
      <alignment vertical="center"/>
    </xf>
    <xf numFmtId="0" fontId="3" fillId="0" borderId="10" xfId="2" applyFont="1" applyBorder="1" applyAlignment="1">
      <alignment horizontal="center" vertical="center"/>
    </xf>
    <xf numFmtId="0" fontId="29" fillId="0" borderId="0" xfId="0" applyFont="1">
      <alignment vertical="center"/>
    </xf>
    <xf numFmtId="0" fontId="30" fillId="0" borderId="0" xfId="0" applyFont="1">
      <alignment vertical="center"/>
    </xf>
    <xf numFmtId="0" fontId="31" fillId="0" borderId="0" xfId="0" applyFont="1">
      <alignment vertical="center"/>
    </xf>
    <xf numFmtId="0" fontId="32" fillId="0" borderId="0" xfId="0" applyFont="1">
      <alignment vertical="center"/>
    </xf>
    <xf numFmtId="0" fontId="28" fillId="0" borderId="0" xfId="2" applyFont="1">
      <alignment vertical="center"/>
    </xf>
    <xf numFmtId="0" fontId="34" fillId="0" borderId="0" xfId="2" applyFont="1">
      <alignment vertical="center"/>
    </xf>
    <xf numFmtId="0" fontId="28" fillId="6" borderId="0" xfId="2" applyFont="1" applyFill="1">
      <alignment vertical="center"/>
    </xf>
    <xf numFmtId="0" fontId="3" fillId="0" borderId="61" xfId="2" applyFont="1" applyBorder="1">
      <alignment vertical="center"/>
    </xf>
    <xf numFmtId="0" fontId="9" fillId="0" borderId="61" xfId="2" applyFont="1" applyBorder="1">
      <alignment vertical="center"/>
    </xf>
    <xf numFmtId="0" fontId="9" fillId="0" borderId="0" xfId="2" applyFont="1">
      <alignment vertical="center"/>
    </xf>
    <xf numFmtId="0" fontId="11" fillId="0" borderId="10" xfId="2" applyFont="1" applyBorder="1" applyAlignment="1">
      <alignment vertical="center" wrapText="1"/>
    </xf>
    <xf numFmtId="0" fontId="33" fillId="0" borderId="10" xfId="2" applyFont="1" applyBorder="1">
      <alignment vertical="center"/>
    </xf>
    <xf numFmtId="0" fontId="35" fillId="0" borderId="10" xfId="2" applyFont="1" applyBorder="1">
      <alignment vertical="center"/>
    </xf>
    <xf numFmtId="0" fontId="36" fillId="0" borderId="10" xfId="2" applyFont="1" applyBorder="1">
      <alignment vertical="center"/>
    </xf>
    <xf numFmtId="0" fontId="33" fillId="0" borderId="37" xfId="2" applyFont="1" applyBorder="1">
      <alignment vertical="center"/>
    </xf>
    <xf numFmtId="0" fontId="33" fillId="0" borderId="37" xfId="3" applyFont="1" applyBorder="1">
      <alignment vertical="center"/>
    </xf>
    <xf numFmtId="0" fontId="31" fillId="0" borderId="0" xfId="2" applyFont="1">
      <alignment vertical="center"/>
    </xf>
    <xf numFmtId="0" fontId="0" fillId="6" borderId="0" xfId="0" applyFill="1">
      <alignment vertical="center"/>
    </xf>
    <xf numFmtId="38" fontId="0" fillId="6" borderId="0" xfId="1" applyFont="1" applyFill="1">
      <alignment vertical="center"/>
    </xf>
    <xf numFmtId="0" fontId="0" fillId="8" borderId="0" xfId="0" applyFill="1">
      <alignment vertical="center"/>
    </xf>
    <xf numFmtId="10" fontId="0" fillId="8" borderId="0" xfId="0" applyNumberFormat="1" applyFill="1">
      <alignment vertical="center"/>
    </xf>
    <xf numFmtId="38" fontId="0" fillId="8" borderId="0" xfId="1" applyFont="1" applyFill="1">
      <alignment vertical="center"/>
    </xf>
    <xf numFmtId="10" fontId="0" fillId="6" borderId="0" xfId="0" applyNumberFormat="1" applyFill="1">
      <alignment vertical="center"/>
    </xf>
    <xf numFmtId="0" fontId="2" fillId="0" borderId="29" xfId="0" applyFont="1" applyBorder="1">
      <alignment vertical="center"/>
    </xf>
    <xf numFmtId="0" fontId="2" fillId="0" borderId="3" xfId="0" applyFont="1" applyBorder="1">
      <alignment vertical="center"/>
    </xf>
    <xf numFmtId="0" fontId="2" fillId="0" borderId="50" xfId="0" applyFont="1" applyBorder="1" applyAlignment="1">
      <alignment horizontal="center" vertical="center"/>
    </xf>
    <xf numFmtId="0" fontId="0" fillId="0" borderId="0" xfId="0" applyProtection="1">
      <alignment vertical="center"/>
      <protection locked="0"/>
    </xf>
    <xf numFmtId="0" fontId="33" fillId="0" borderId="0" xfId="0" applyFont="1">
      <alignment vertical="center"/>
    </xf>
    <xf numFmtId="0" fontId="24" fillId="0" borderId="0" xfId="0" applyFont="1" applyAlignment="1">
      <alignment vertical="center" wrapText="1"/>
    </xf>
    <xf numFmtId="176" fontId="0" fillId="2" borderId="1" xfId="0" applyNumberFormat="1" applyFill="1" applyBorder="1" applyAlignment="1" applyProtection="1">
      <alignment horizontal="center" vertical="center"/>
      <protection locked="0"/>
    </xf>
    <xf numFmtId="0" fontId="16" fillId="0" borderId="0" xfId="2" applyFont="1">
      <alignment vertical="center"/>
    </xf>
    <xf numFmtId="0" fontId="27" fillId="0" borderId="51" xfId="2" applyFont="1" applyBorder="1" applyAlignment="1">
      <alignment horizontal="center" vertical="center"/>
    </xf>
    <xf numFmtId="0" fontId="27" fillId="0" borderId="52" xfId="2" applyFont="1" applyBorder="1" applyAlignment="1">
      <alignment horizontal="center" vertical="center"/>
    </xf>
    <xf numFmtId="0" fontId="27" fillId="0" borderId="55" xfId="2" applyFont="1" applyBorder="1" applyAlignment="1">
      <alignment horizontal="center" vertical="center"/>
    </xf>
    <xf numFmtId="0" fontId="27" fillId="0" borderId="21" xfId="2" applyFont="1" applyBorder="1" applyAlignment="1">
      <alignment horizontal="center" vertical="center"/>
    </xf>
    <xf numFmtId="0" fontId="27" fillId="0" borderId="53" xfId="2" applyFont="1" applyBorder="1" applyAlignment="1">
      <alignment horizontal="center" vertical="center"/>
    </xf>
    <xf numFmtId="0" fontId="27" fillId="0" borderId="54" xfId="2" applyFont="1" applyBorder="1" applyAlignment="1">
      <alignment horizontal="center" vertical="center"/>
    </xf>
    <xf numFmtId="178" fontId="40" fillId="2" borderId="29" xfId="0" applyNumberFormat="1" applyFont="1" applyFill="1" applyBorder="1" applyAlignment="1" applyProtection="1">
      <alignment horizontal="center" vertical="center"/>
      <protection locked="0"/>
    </xf>
    <xf numFmtId="178" fontId="41" fillId="2" borderId="29" xfId="0" applyNumberFormat="1" applyFont="1" applyFill="1" applyBorder="1" applyAlignment="1" applyProtection="1">
      <alignment horizontal="center" vertical="center"/>
      <protection locked="0"/>
    </xf>
    <xf numFmtId="0" fontId="0" fillId="0" borderId="3" xfId="0" applyBorder="1" applyAlignment="1">
      <alignment horizontal="center" vertical="center" shrinkToFit="1"/>
    </xf>
    <xf numFmtId="0" fontId="0" fillId="0" borderId="0" xfId="0" applyAlignment="1">
      <alignment vertical="center" shrinkToFit="1"/>
    </xf>
    <xf numFmtId="176" fontId="0" fillId="2" borderId="1" xfId="0" applyNumberFormat="1" applyFill="1" applyBorder="1" applyAlignment="1" applyProtection="1">
      <alignment horizontal="center" vertical="center" shrinkToFit="1"/>
      <protection locked="0"/>
    </xf>
    <xf numFmtId="178" fontId="7" fillId="2" borderId="29" xfId="0" applyNumberFormat="1" applyFont="1" applyFill="1" applyBorder="1" applyAlignment="1" applyProtection="1">
      <alignment horizontal="center" vertical="center" shrinkToFit="1"/>
      <protection locked="0"/>
    </xf>
    <xf numFmtId="178" fontId="7" fillId="2" borderId="3" xfId="0" applyNumberFormat="1" applyFont="1" applyFill="1" applyBorder="1" applyAlignment="1" applyProtection="1">
      <alignment horizontal="center" vertical="center" shrinkToFit="1"/>
      <protection locked="0"/>
    </xf>
    <xf numFmtId="178" fontId="7" fillId="2" borderId="50" xfId="0" applyNumberFormat="1" applyFont="1" applyFill="1" applyBorder="1" applyAlignment="1" applyProtection="1">
      <alignment horizontal="center" vertical="center" shrinkToFit="1"/>
      <protection locked="0"/>
    </xf>
    <xf numFmtId="178" fontId="40" fillId="2" borderId="29"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178" fontId="41" fillId="2" borderId="29" xfId="0" applyNumberFormat="1" applyFont="1" applyFill="1" applyBorder="1" applyAlignment="1" applyProtection="1">
      <alignment horizontal="center" vertical="center" shrinkToFit="1"/>
      <protection locked="0"/>
    </xf>
    <xf numFmtId="0" fontId="2" fillId="0" borderId="2" xfId="0" applyFont="1" applyBorder="1" applyAlignment="1">
      <alignment horizontal="right" vertical="top"/>
    </xf>
    <xf numFmtId="0" fontId="3" fillId="0" borderId="2" xfId="0" applyFont="1" applyBorder="1" applyAlignment="1">
      <alignment horizontal="right" vertical="top"/>
    </xf>
    <xf numFmtId="0" fontId="20" fillId="0" borderId="29" xfId="2" applyBorder="1" applyAlignment="1">
      <alignment horizontal="center" vertical="center"/>
    </xf>
    <xf numFmtId="0" fontId="20" fillId="0" borderId="3" xfId="2" applyBorder="1" applyAlignment="1">
      <alignment horizontal="center" vertical="center"/>
    </xf>
    <xf numFmtId="0" fontId="20" fillId="0" borderId="50" xfId="2" applyBorder="1" applyAlignment="1">
      <alignment horizontal="center" vertical="center"/>
    </xf>
    <xf numFmtId="0" fontId="20" fillId="0" borderId="29" xfId="2" applyBorder="1" applyAlignment="1">
      <alignment horizontal="left" vertical="center" shrinkToFit="1"/>
    </xf>
    <xf numFmtId="0" fontId="20" fillId="0" borderId="3" xfId="2" applyBorder="1" applyAlignment="1">
      <alignment horizontal="left" vertical="center" shrinkToFit="1"/>
    </xf>
    <xf numFmtId="0" fontId="20" fillId="0" borderId="50" xfId="2" applyBorder="1" applyAlignment="1">
      <alignment horizontal="left" vertical="center" shrinkToFit="1"/>
    </xf>
    <xf numFmtId="0" fontId="12" fillId="0" borderId="55" xfId="2" applyFont="1" applyBorder="1" applyAlignment="1">
      <alignment horizontal="center" vertical="center"/>
    </xf>
    <xf numFmtId="0" fontId="20" fillId="0" borderId="0" xfId="2" applyAlignment="1">
      <alignment horizontal="center" vertical="center"/>
    </xf>
    <xf numFmtId="0" fontId="20" fillId="0" borderId="21" xfId="2" applyBorder="1" applyAlignment="1">
      <alignment horizontal="center" vertical="center"/>
    </xf>
    <xf numFmtId="179" fontId="20" fillId="0" borderId="0" xfId="2" applyNumberFormat="1" applyAlignment="1">
      <alignment horizontal="right" vertical="center" shrinkToFit="1"/>
    </xf>
    <xf numFmtId="0" fontId="11" fillId="5" borderId="22" xfId="2" applyFont="1" applyFill="1" applyBorder="1" applyAlignment="1">
      <alignment horizontal="center" vertical="center"/>
    </xf>
    <xf numFmtId="0" fontId="11" fillId="5" borderId="10" xfId="2" applyFont="1" applyFill="1" applyBorder="1" applyAlignment="1">
      <alignment horizontal="center" vertical="center"/>
    </xf>
    <xf numFmtId="0" fontId="11" fillId="5" borderId="11" xfId="2" applyFont="1" applyFill="1" applyBorder="1" applyAlignment="1">
      <alignment horizontal="center" vertical="center"/>
    </xf>
    <xf numFmtId="0" fontId="3" fillId="5" borderId="123" xfId="2" applyFont="1" applyFill="1" applyBorder="1" applyAlignment="1">
      <alignment vertical="center" shrinkToFit="1"/>
    </xf>
    <xf numFmtId="0" fontId="3" fillId="5" borderId="124" xfId="2" applyFont="1" applyFill="1" applyBorder="1" applyAlignment="1">
      <alignment vertical="center" shrinkToFit="1"/>
    </xf>
    <xf numFmtId="0" fontId="3" fillId="5" borderId="125" xfId="2" applyFont="1" applyFill="1" applyBorder="1" applyAlignment="1">
      <alignment vertical="center" shrinkToFit="1"/>
    </xf>
    <xf numFmtId="0" fontId="13" fillId="0" borderId="9" xfId="2" applyFont="1" applyBorder="1" applyAlignment="1">
      <alignment horizontal="center" vertical="center"/>
    </xf>
    <xf numFmtId="0" fontId="13" fillId="0" borderId="10" xfId="2" applyFont="1" applyBorder="1" applyAlignment="1">
      <alignment horizontal="center" vertical="center"/>
    </xf>
    <xf numFmtId="0" fontId="16" fillId="0" borderId="10" xfId="2" applyFont="1" applyBorder="1" applyAlignment="1">
      <alignment horizontal="center" vertical="center"/>
    </xf>
    <xf numFmtId="0" fontId="3" fillId="2" borderId="22"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1" xfId="2" applyFont="1" applyFill="1" applyBorder="1" applyAlignment="1">
      <alignment horizontal="center" vertical="center"/>
    </xf>
    <xf numFmtId="0" fontId="3" fillId="2" borderId="9" xfId="2" applyFont="1" applyFill="1" applyBorder="1" applyAlignment="1">
      <alignment horizontal="center" vertical="center"/>
    </xf>
    <xf numFmtId="0" fontId="3" fillId="2" borderId="70" xfId="2" applyFont="1" applyFill="1" applyBorder="1" applyAlignment="1">
      <alignment horizontal="center" vertical="center"/>
    </xf>
    <xf numFmtId="0" fontId="3" fillId="2" borderId="48" xfId="2" applyFont="1" applyFill="1" applyBorder="1" applyAlignment="1">
      <alignment horizontal="center" vertical="center"/>
    </xf>
    <xf numFmtId="0" fontId="3" fillId="2" borderId="78" xfId="2" applyFont="1" applyFill="1" applyBorder="1" applyAlignment="1">
      <alignment horizontal="center" vertical="center"/>
    </xf>
    <xf numFmtId="0" fontId="3" fillId="2" borderId="37" xfId="2" applyFont="1" applyFill="1" applyBorder="1" applyAlignment="1">
      <alignment horizontal="center" vertical="center"/>
    </xf>
    <xf numFmtId="0" fontId="3" fillId="2" borderId="58" xfId="2" applyFont="1" applyFill="1" applyBorder="1" applyAlignment="1">
      <alignment horizontal="center" vertical="center"/>
    </xf>
    <xf numFmtId="0" fontId="21" fillId="0" borderId="60" xfId="2" applyFont="1" applyBorder="1" applyAlignment="1">
      <alignment horizontal="center" vertical="center" wrapText="1"/>
    </xf>
    <xf numFmtId="0" fontId="21" fillId="0" borderId="40" xfId="2" applyFont="1" applyBorder="1" applyAlignment="1">
      <alignment horizontal="center" vertical="center" wrapText="1"/>
    </xf>
    <xf numFmtId="0" fontId="21" fillId="0" borderId="15" xfId="2" applyFont="1" applyBorder="1" applyAlignment="1">
      <alignment horizontal="center" vertical="center" wrapText="1"/>
    </xf>
    <xf numFmtId="0" fontId="3" fillId="2" borderId="17" xfId="2" applyFont="1" applyFill="1" applyBorder="1" applyAlignment="1">
      <alignment horizontal="center" vertical="center"/>
    </xf>
    <xf numFmtId="0" fontId="3" fillId="2" borderId="40" xfId="2" applyFont="1" applyFill="1" applyBorder="1" applyAlignment="1">
      <alignment horizontal="center" vertical="center"/>
    </xf>
    <xf numFmtId="0" fontId="3" fillId="2" borderId="41" xfId="2" applyFont="1" applyFill="1" applyBorder="1" applyAlignment="1">
      <alignment horizontal="center" vertical="center"/>
    </xf>
    <xf numFmtId="0" fontId="3" fillId="0" borderId="72" xfId="2" applyFont="1" applyBorder="1" applyAlignment="1">
      <alignment horizontal="center" vertical="center"/>
    </xf>
    <xf numFmtId="0" fontId="3" fillId="0" borderId="8" xfId="2" applyFont="1" applyBorder="1" applyAlignment="1">
      <alignment horizontal="center" vertical="center"/>
    </xf>
    <xf numFmtId="0" fontId="3" fillId="0" borderId="52" xfId="2" applyFont="1" applyBorder="1" applyAlignment="1">
      <alignment horizontal="center" vertical="center"/>
    </xf>
    <xf numFmtId="0" fontId="3" fillId="0" borderId="29" xfId="2" applyFont="1" applyBorder="1" applyAlignment="1">
      <alignment vertical="center" shrinkToFit="1"/>
    </xf>
    <xf numFmtId="0" fontId="3" fillId="0" borderId="3" xfId="2" applyFont="1" applyBorder="1" applyAlignment="1">
      <alignment vertical="center" shrinkToFit="1"/>
    </xf>
    <xf numFmtId="0" fontId="3" fillId="0" borderId="50" xfId="2" applyFont="1" applyBorder="1" applyAlignment="1">
      <alignment vertical="center" shrinkToFit="1"/>
    </xf>
    <xf numFmtId="0" fontId="13" fillId="0" borderId="55" xfId="2" applyFont="1" applyBorder="1" applyAlignment="1">
      <alignment horizontal="center" vertical="center"/>
    </xf>
    <xf numFmtId="0" fontId="13" fillId="0" borderId="0" xfId="2" applyFont="1" applyAlignment="1">
      <alignment horizontal="center" vertical="center"/>
    </xf>
    <xf numFmtId="0" fontId="3" fillId="0" borderId="73" xfId="2" applyFont="1" applyBorder="1" applyAlignment="1">
      <alignment horizontal="center" vertical="center" wrapText="1"/>
    </xf>
    <xf numFmtId="0" fontId="3" fillId="0" borderId="3" xfId="2" applyFont="1" applyBorder="1" applyAlignment="1">
      <alignment horizontal="center" vertical="center" wrapText="1"/>
    </xf>
    <xf numFmtId="0" fontId="3" fillId="0" borderId="50" xfId="2" applyFont="1" applyBorder="1" applyAlignment="1">
      <alignment horizontal="center" vertical="center" wrapText="1"/>
    </xf>
    <xf numFmtId="0" fontId="22" fillId="0" borderId="20" xfId="2" applyFont="1" applyBorder="1" applyAlignment="1">
      <alignment horizontal="left" vertical="center" wrapText="1"/>
    </xf>
    <xf numFmtId="0" fontId="3" fillId="2" borderId="20" xfId="2" applyFont="1" applyFill="1" applyBorder="1" applyAlignment="1">
      <alignment horizontal="center" vertical="center"/>
    </xf>
    <xf numFmtId="0" fontId="3" fillId="2" borderId="0" xfId="2" applyFont="1" applyFill="1" applyAlignment="1">
      <alignment horizontal="center" vertical="center"/>
    </xf>
    <xf numFmtId="0" fontId="3" fillId="2" borderId="21" xfId="2" applyFont="1" applyFill="1" applyBorder="1" applyAlignment="1">
      <alignment horizontal="center" vertical="center"/>
    </xf>
    <xf numFmtId="180" fontId="3" fillId="0" borderId="34" xfId="2" applyNumberFormat="1" applyFont="1" applyBorder="1" applyAlignment="1">
      <alignment horizontal="center" vertical="center" shrinkToFit="1"/>
    </xf>
    <xf numFmtId="180" fontId="3" fillId="0" borderId="33" xfId="2" applyNumberFormat="1" applyFont="1" applyBorder="1" applyAlignment="1">
      <alignment horizontal="center" vertical="center" shrinkToFit="1"/>
    </xf>
    <xf numFmtId="0" fontId="3" fillId="0" borderId="32" xfId="2" applyFont="1" applyBorder="1" applyAlignment="1">
      <alignment horizontal="center" vertical="center" shrinkToFit="1"/>
    </xf>
    <xf numFmtId="0" fontId="3" fillId="0" borderId="33" xfId="2" applyFont="1" applyBorder="1" applyAlignment="1">
      <alignment horizontal="center" vertical="center" shrinkToFit="1"/>
    </xf>
    <xf numFmtId="0" fontId="3" fillId="0" borderId="23" xfId="2" applyFont="1" applyBorder="1" applyAlignment="1">
      <alignment horizontal="center" vertical="center" shrinkToFit="1"/>
    </xf>
    <xf numFmtId="0" fontId="3" fillId="0" borderId="69" xfId="2" applyFont="1" applyBorder="1" applyAlignment="1">
      <alignment horizontal="center" vertical="center" shrinkToFit="1"/>
    </xf>
    <xf numFmtId="0" fontId="3" fillId="2" borderId="39" xfId="2" applyFont="1" applyFill="1" applyBorder="1" applyAlignment="1">
      <alignment horizontal="center" vertical="center"/>
    </xf>
    <xf numFmtId="0" fontId="3" fillId="2" borderId="60" xfId="2" applyFont="1" applyFill="1" applyBorder="1" applyAlignment="1">
      <alignment horizontal="center" vertical="center"/>
    </xf>
    <xf numFmtId="0" fontId="3" fillId="2" borderId="15" xfId="2" applyFont="1" applyFill="1" applyBorder="1" applyAlignment="1">
      <alignment horizontal="center" vertical="center"/>
    </xf>
    <xf numFmtId="180" fontId="3" fillId="0" borderId="53" xfId="2" applyNumberFormat="1" applyFont="1" applyBorder="1" applyAlignment="1">
      <alignment horizontal="center" vertical="center" shrinkToFit="1"/>
    </xf>
    <xf numFmtId="180" fontId="3" fillId="0" borderId="2" xfId="2" applyNumberFormat="1" applyFont="1" applyBorder="1" applyAlignment="1">
      <alignment horizontal="center" vertical="center" shrinkToFit="1"/>
    </xf>
    <xf numFmtId="0" fontId="3" fillId="0" borderId="57"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42" xfId="2" applyFont="1" applyBorder="1" applyAlignment="1">
      <alignment horizontal="center" vertical="center" shrinkToFit="1"/>
    </xf>
    <xf numFmtId="0" fontId="3" fillId="0" borderId="44" xfId="2" applyFont="1" applyBorder="1" applyAlignment="1">
      <alignment horizontal="center" vertical="center" shrinkToFit="1"/>
    </xf>
    <xf numFmtId="0" fontId="3" fillId="0" borderId="40" xfId="2" applyFont="1" applyBorder="1" applyAlignment="1">
      <alignment horizontal="center" vertical="center" shrinkToFit="1"/>
    </xf>
    <xf numFmtId="0" fontId="3" fillId="0" borderId="15" xfId="2" applyFont="1" applyBorder="1" applyAlignment="1">
      <alignment horizontal="center" vertical="center" shrinkToFit="1"/>
    </xf>
    <xf numFmtId="0" fontId="3" fillId="0" borderId="13" xfId="2" applyFont="1" applyBorder="1" applyAlignment="1">
      <alignment horizontal="center" vertical="center"/>
    </xf>
    <xf numFmtId="0" fontId="3" fillId="0" borderId="10" xfId="2" applyFont="1" applyBorder="1" applyAlignment="1">
      <alignment horizontal="center" vertical="center"/>
    </xf>
    <xf numFmtId="0" fontId="3" fillId="0" borderId="44" xfId="2" applyFont="1" applyBorder="1" applyAlignment="1">
      <alignment horizontal="center" vertical="center"/>
    </xf>
    <xf numFmtId="0" fontId="3" fillId="0" borderId="40" xfId="2" applyFont="1" applyBorder="1" applyAlignment="1">
      <alignment horizontal="center" vertical="center"/>
    </xf>
    <xf numFmtId="0" fontId="3" fillId="0" borderId="41" xfId="2" applyFont="1" applyBorder="1" applyAlignment="1">
      <alignment horizontal="center" vertical="center"/>
    </xf>
    <xf numFmtId="0" fontId="3" fillId="2" borderId="72"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52" xfId="2" applyFont="1" applyFill="1" applyBorder="1" applyAlignment="1">
      <alignment horizontal="center" vertical="center" wrapText="1"/>
    </xf>
    <xf numFmtId="0" fontId="3" fillId="2" borderId="106"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54" xfId="2" applyFont="1" applyFill="1" applyBorder="1" applyAlignment="1">
      <alignment horizontal="center" vertical="center" wrapText="1"/>
    </xf>
    <xf numFmtId="0" fontId="20" fillId="0" borderId="55" xfId="2" applyBorder="1" applyAlignment="1">
      <alignment horizontal="center" vertical="center"/>
    </xf>
    <xf numFmtId="0" fontId="20" fillId="0" borderId="53" xfId="2" applyBorder="1" applyAlignment="1">
      <alignment horizontal="center" vertical="center"/>
    </xf>
    <xf numFmtId="0" fontId="20" fillId="0" borderId="2" xfId="2" applyBorder="1" applyAlignment="1">
      <alignment horizontal="center" vertical="center"/>
    </xf>
    <xf numFmtId="0" fontId="20" fillId="0" borderId="54" xfId="2" applyBorder="1" applyAlignment="1">
      <alignment horizontal="center" vertical="center"/>
    </xf>
    <xf numFmtId="180" fontId="3" fillId="0" borderId="51" xfId="2" applyNumberFormat="1" applyFont="1" applyBorder="1" applyAlignment="1">
      <alignment horizontal="center" vertical="center" wrapText="1"/>
    </xf>
    <xf numFmtId="180" fontId="3" fillId="0" borderId="8" xfId="2" applyNumberFormat="1" applyFont="1" applyBorder="1" applyAlignment="1">
      <alignment horizontal="center" vertical="center" wrapText="1"/>
    </xf>
    <xf numFmtId="180" fontId="3" fillId="0" borderId="56" xfId="2" applyNumberFormat="1" applyFont="1" applyBorder="1" applyAlignment="1">
      <alignment horizontal="center" vertical="center" wrapText="1"/>
    </xf>
    <xf numFmtId="180" fontId="3" fillId="0" borderId="53" xfId="2" applyNumberFormat="1" applyFont="1" applyBorder="1" applyAlignment="1">
      <alignment horizontal="center" vertical="center" wrapText="1"/>
    </xf>
    <xf numFmtId="180" fontId="3" fillId="0" borderId="2" xfId="2" applyNumberFormat="1" applyFont="1" applyBorder="1" applyAlignment="1">
      <alignment horizontal="center" vertical="center" wrapText="1"/>
    </xf>
    <xf numFmtId="180" fontId="3" fillId="0" borderId="42" xfId="2" applyNumberFormat="1" applyFont="1" applyBorder="1" applyAlignment="1">
      <alignment horizontal="center" vertical="center" wrapText="1"/>
    </xf>
    <xf numFmtId="0" fontId="3" fillId="0" borderId="8" xfId="2" applyFont="1" applyBorder="1" applyAlignment="1">
      <alignment horizontal="center" vertical="center" wrapText="1"/>
    </xf>
    <xf numFmtId="0" fontId="3" fillId="0" borderId="56" xfId="2" applyFont="1" applyBorder="1" applyAlignment="1">
      <alignment horizontal="center" vertical="center" wrapText="1"/>
    </xf>
    <xf numFmtId="0" fontId="3" fillId="0" borderId="2" xfId="2" applyFont="1" applyBorder="1" applyAlignment="1">
      <alignment horizontal="center" vertical="center" wrapText="1"/>
    </xf>
    <xf numFmtId="0" fontId="3" fillId="0" borderId="42" xfId="2" applyFont="1" applyBorder="1" applyAlignment="1">
      <alignment horizontal="center" vertical="center" wrapText="1"/>
    </xf>
    <xf numFmtId="0" fontId="3" fillId="0" borderId="64" xfId="2" applyFont="1" applyBorder="1" applyAlignment="1">
      <alignment horizontal="center" vertical="center" wrapText="1" shrinkToFit="1"/>
    </xf>
    <xf numFmtId="0" fontId="3" fillId="0" borderId="8" xfId="2" applyFont="1" applyBorder="1" applyAlignment="1">
      <alignment horizontal="center" vertical="center" wrapText="1" shrinkToFit="1"/>
    </xf>
    <xf numFmtId="0" fontId="3" fillId="0" borderId="56" xfId="2" applyFont="1" applyBorder="1" applyAlignment="1">
      <alignment horizontal="center" vertical="center" wrapText="1" shrinkToFit="1"/>
    </xf>
    <xf numFmtId="0" fontId="3" fillId="0" borderId="57" xfId="2" applyFont="1" applyBorder="1" applyAlignment="1">
      <alignment horizontal="center" vertical="center" wrapText="1" shrinkToFit="1"/>
    </xf>
    <xf numFmtId="0" fontId="3" fillId="0" borderId="2" xfId="2" applyFont="1" applyBorder="1" applyAlignment="1">
      <alignment horizontal="center" vertical="center" wrapText="1" shrinkToFit="1"/>
    </xf>
    <xf numFmtId="0" fontId="3" fillId="0" borderId="42" xfId="2" applyFont="1" applyBorder="1" applyAlignment="1">
      <alignment horizontal="center" vertical="center" wrapText="1" shrinkToFit="1"/>
    </xf>
    <xf numFmtId="0" fontId="3" fillId="0" borderId="64" xfId="2" applyFont="1" applyBorder="1" applyAlignment="1">
      <alignment horizontal="center" vertical="center" wrapText="1"/>
    </xf>
    <xf numFmtId="0" fontId="3" fillId="0" borderId="57" xfId="2" applyFont="1" applyBorder="1" applyAlignment="1">
      <alignment horizontal="center" vertical="center" wrapText="1"/>
    </xf>
    <xf numFmtId="0" fontId="3" fillId="0" borderId="103" xfId="2" applyFont="1" applyBorder="1" applyAlignment="1">
      <alignment vertical="center" wrapText="1"/>
    </xf>
    <xf numFmtId="0" fontId="3" fillId="0" borderId="104" xfId="2" applyFont="1" applyBorder="1" applyAlignment="1">
      <alignment vertical="center" wrapText="1"/>
    </xf>
    <xf numFmtId="0" fontId="3" fillId="0" borderId="105" xfId="2" applyFont="1" applyBorder="1" applyAlignment="1">
      <alignment vertical="center" wrapText="1"/>
    </xf>
    <xf numFmtId="0" fontId="3" fillId="0" borderId="107" xfId="2" applyFont="1" applyBorder="1" applyAlignment="1">
      <alignment horizontal="center" vertical="center" wrapText="1"/>
    </xf>
    <xf numFmtId="0" fontId="3" fillId="0" borderId="108" xfId="2" applyFont="1" applyBorder="1" applyAlignment="1">
      <alignment horizontal="center" vertical="center" wrapText="1"/>
    </xf>
    <xf numFmtId="0" fontId="3" fillId="0" borderId="109" xfId="2" applyFont="1" applyBorder="1" applyAlignment="1">
      <alignment horizontal="center" vertical="center" wrapText="1"/>
    </xf>
    <xf numFmtId="178" fontId="3" fillId="0" borderId="107" xfId="2" applyNumberFormat="1" applyFont="1" applyBorder="1" applyAlignment="1">
      <alignment horizontal="center" vertical="center" wrapText="1"/>
    </xf>
    <xf numFmtId="178" fontId="3" fillId="0" borderId="108" xfId="2" applyNumberFormat="1" applyFont="1" applyBorder="1" applyAlignment="1">
      <alignment horizontal="center" vertical="center" wrapText="1"/>
    </xf>
    <xf numFmtId="178" fontId="3" fillId="0" borderId="109" xfId="2" applyNumberFormat="1" applyFont="1" applyBorder="1" applyAlignment="1">
      <alignment horizontal="center" vertical="center" wrapText="1"/>
    </xf>
    <xf numFmtId="0" fontId="3" fillId="2" borderId="62" xfId="2" applyFont="1" applyFill="1" applyBorder="1" applyAlignment="1">
      <alignment horizontal="center" vertical="center" wrapText="1"/>
    </xf>
    <xf numFmtId="0" fontId="3" fillId="2" borderId="16" xfId="2" applyFont="1" applyFill="1" applyBorder="1" applyAlignment="1">
      <alignment horizontal="center" vertical="center" wrapText="1"/>
    </xf>
    <xf numFmtId="0" fontId="3" fillId="0" borderId="17" xfId="2" applyFont="1" applyBorder="1" applyAlignment="1">
      <alignment horizontal="center" vertical="center"/>
    </xf>
    <xf numFmtId="0" fontId="3" fillId="0" borderId="15"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2" borderId="19" xfId="2" applyFont="1" applyFill="1" applyBorder="1" applyAlignment="1">
      <alignment horizontal="center" vertical="center"/>
    </xf>
    <xf numFmtId="0" fontId="5" fillId="2" borderId="19" xfId="2" applyFont="1" applyFill="1" applyBorder="1" applyAlignment="1">
      <alignment horizontal="center" vertical="center"/>
    </xf>
    <xf numFmtId="178" fontId="3" fillId="0" borderId="65" xfId="2" applyNumberFormat="1" applyFont="1" applyBorder="1" applyAlignment="1">
      <alignment horizontal="center" vertical="center" wrapText="1"/>
    </xf>
    <xf numFmtId="178" fontId="3" fillId="0" borderId="66" xfId="2" applyNumberFormat="1" applyFont="1" applyBorder="1" applyAlignment="1">
      <alignment horizontal="center" vertical="center" wrapText="1"/>
    </xf>
    <xf numFmtId="0" fontId="3" fillId="2" borderId="36" xfId="2" applyFont="1" applyFill="1" applyBorder="1">
      <alignment vertical="center"/>
    </xf>
    <xf numFmtId="0" fontId="3" fillId="2" borderId="37" xfId="2" applyFont="1" applyFill="1" applyBorder="1">
      <alignment vertical="center"/>
    </xf>
    <xf numFmtId="0" fontId="3" fillId="2" borderId="58" xfId="2" applyFont="1" applyFill="1" applyBorder="1">
      <alignment vertical="center"/>
    </xf>
    <xf numFmtId="0" fontId="20" fillId="0" borderId="59" xfId="2" applyBorder="1" applyAlignment="1">
      <alignment horizontal="center" vertical="center"/>
    </xf>
    <xf numFmtId="0" fontId="20" fillId="0" borderId="37" xfId="2" applyBorder="1" applyAlignment="1">
      <alignment horizontal="center" vertical="center"/>
    </xf>
    <xf numFmtId="0" fontId="3" fillId="0" borderId="37" xfId="2" applyFont="1" applyBorder="1" applyAlignment="1">
      <alignment horizontal="center" vertical="center"/>
    </xf>
    <xf numFmtId="0" fontId="3" fillId="0" borderId="36" xfId="2" applyFont="1" applyBorder="1">
      <alignment vertical="center"/>
    </xf>
    <xf numFmtId="0" fontId="3" fillId="0" borderId="37" xfId="2" applyFont="1" applyBorder="1">
      <alignment vertical="center"/>
    </xf>
    <xf numFmtId="0" fontId="3" fillId="0" borderId="58" xfId="2" applyFont="1" applyBorder="1">
      <alignment vertical="center"/>
    </xf>
    <xf numFmtId="178" fontId="3" fillId="0" borderId="79" xfId="2" applyNumberFormat="1" applyFont="1" applyBorder="1" applyAlignment="1">
      <alignment horizontal="center" vertical="center" wrapText="1"/>
    </xf>
    <xf numFmtId="178" fontId="3" fillId="0" borderId="80" xfId="2" applyNumberFormat="1" applyFont="1" applyBorder="1" applyAlignment="1">
      <alignment horizontal="center" vertical="center" wrapText="1"/>
    </xf>
    <xf numFmtId="0" fontId="3" fillId="0" borderId="22" xfId="2" applyFont="1" applyBorder="1" applyAlignment="1">
      <alignment horizontal="left" vertical="center"/>
    </xf>
    <xf numFmtId="0" fontId="3" fillId="0" borderId="10" xfId="2" applyFont="1" applyBorder="1" applyAlignment="1">
      <alignment horizontal="left" vertical="center"/>
    </xf>
    <xf numFmtId="0" fontId="3" fillId="0" borderId="11" xfId="2" applyFont="1" applyBorder="1" applyAlignment="1">
      <alignment horizontal="left" vertical="center"/>
    </xf>
    <xf numFmtId="0" fontId="5" fillId="2" borderId="36" xfId="2" applyFont="1" applyFill="1" applyBorder="1">
      <alignment vertical="center"/>
    </xf>
    <xf numFmtId="0" fontId="5" fillId="2" borderId="37" xfId="2" applyFont="1" applyFill="1" applyBorder="1">
      <alignment vertical="center"/>
    </xf>
    <xf numFmtId="0" fontId="5" fillId="2" borderId="58" xfId="2" applyFont="1" applyFill="1" applyBorder="1">
      <alignment vertical="center"/>
    </xf>
    <xf numFmtId="0" fontId="3" fillId="2" borderId="22" xfId="2"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1" xfId="2" applyFont="1" applyFill="1" applyBorder="1" applyAlignment="1">
      <alignment horizontal="center" vertical="center" wrapText="1"/>
    </xf>
    <xf numFmtId="0" fontId="20" fillId="0" borderId="9" xfId="2" applyBorder="1" applyAlignment="1">
      <alignment horizontal="center" vertical="center"/>
    </xf>
    <xf numFmtId="0" fontId="20" fillId="0" borderId="10" xfId="2" applyBorder="1" applyAlignment="1">
      <alignment horizontal="center" vertical="center"/>
    </xf>
    <xf numFmtId="0" fontId="20" fillId="0" borderId="11" xfId="2" applyBorder="1" applyAlignment="1">
      <alignment horizontal="center" vertical="center"/>
    </xf>
    <xf numFmtId="180" fontId="3" fillId="0" borderId="9" xfId="2" applyNumberFormat="1" applyFont="1" applyBorder="1" applyAlignment="1">
      <alignment horizontal="center" vertical="center" wrapText="1"/>
    </xf>
    <xf numFmtId="180" fontId="3" fillId="0" borderId="10" xfId="2" applyNumberFormat="1" applyFont="1" applyBorder="1" applyAlignment="1">
      <alignment horizontal="center" vertical="center" wrapText="1"/>
    </xf>
    <xf numFmtId="180" fontId="3" fillId="0" borderId="48" xfId="2" applyNumberFormat="1" applyFont="1" applyBorder="1" applyAlignment="1">
      <alignment horizontal="center" vertical="center" wrapText="1"/>
    </xf>
    <xf numFmtId="0" fontId="3" fillId="0" borderId="10" xfId="2" applyFont="1" applyBorder="1" applyAlignment="1">
      <alignment horizontal="center" vertical="center" wrapText="1"/>
    </xf>
    <xf numFmtId="0" fontId="3" fillId="0" borderId="48" xfId="2" applyFont="1" applyBorder="1" applyAlignment="1">
      <alignment horizontal="center" vertical="center" wrapText="1"/>
    </xf>
    <xf numFmtId="0" fontId="3" fillId="0" borderId="70" xfId="2" applyFont="1" applyBorder="1" applyAlignment="1">
      <alignment horizontal="center" vertical="center" wrapText="1" shrinkToFit="1"/>
    </xf>
    <xf numFmtId="0" fontId="3" fillId="0" borderId="10" xfId="2" applyFont="1" applyBorder="1" applyAlignment="1">
      <alignment horizontal="center" vertical="center" wrapText="1" shrinkToFit="1"/>
    </xf>
    <xf numFmtId="0" fontId="3" fillId="0" borderId="48" xfId="2" applyFont="1" applyBorder="1" applyAlignment="1">
      <alignment horizontal="center" vertical="center" wrapText="1" shrinkToFit="1"/>
    </xf>
    <xf numFmtId="0" fontId="3" fillId="0" borderId="70" xfId="2" applyFont="1" applyBorder="1" applyAlignment="1">
      <alignment horizontal="center" vertical="center" wrapText="1"/>
    </xf>
    <xf numFmtId="0" fontId="3" fillId="0" borderId="110" xfId="2" applyFont="1" applyBorder="1" applyAlignment="1">
      <alignment horizontal="center" vertical="center" wrapText="1"/>
    </xf>
    <xf numFmtId="0" fontId="3" fillId="0" borderId="111" xfId="2" applyFont="1" applyBorder="1" applyAlignment="1">
      <alignment horizontal="center" vertical="center" wrapText="1"/>
    </xf>
    <xf numFmtId="0" fontId="3" fillId="0" borderId="112" xfId="2" applyFont="1" applyBorder="1" applyAlignment="1">
      <alignment horizontal="center" vertical="center" wrapText="1"/>
    </xf>
    <xf numFmtId="178" fontId="3" fillId="0" borderId="110" xfId="2" applyNumberFormat="1" applyFont="1" applyBorder="1" applyAlignment="1">
      <alignment horizontal="center" vertical="center" wrapText="1"/>
    </xf>
    <xf numFmtId="178" fontId="3" fillId="0" borderId="111" xfId="2" applyNumberFormat="1" applyFont="1" applyBorder="1" applyAlignment="1">
      <alignment horizontal="center" vertical="center" wrapText="1"/>
    </xf>
    <xf numFmtId="178" fontId="3" fillId="0" borderId="112" xfId="2" applyNumberFormat="1" applyFont="1" applyBorder="1" applyAlignment="1">
      <alignment horizontal="center" vertical="center" wrapText="1"/>
    </xf>
    <xf numFmtId="0" fontId="3" fillId="5" borderId="12" xfId="2" applyFont="1" applyFill="1" applyBorder="1">
      <alignment vertical="center"/>
    </xf>
    <xf numFmtId="0" fontId="3" fillId="5" borderId="13" xfId="2" applyFont="1" applyFill="1" applyBorder="1">
      <alignment vertical="center"/>
    </xf>
    <xf numFmtId="0" fontId="3" fillId="5" borderId="14" xfId="2" applyFont="1" applyFill="1" applyBorder="1">
      <alignment vertical="center"/>
    </xf>
    <xf numFmtId="0" fontId="3" fillId="5" borderId="20" xfId="2" applyFont="1" applyFill="1" applyBorder="1">
      <alignment vertical="center"/>
    </xf>
    <xf numFmtId="0" fontId="3" fillId="5" borderId="0" xfId="2" applyFont="1" applyFill="1">
      <alignment vertical="center"/>
    </xf>
    <xf numFmtId="0" fontId="3" fillId="5" borderId="21" xfId="2" applyFont="1" applyFill="1" applyBorder="1">
      <alignment vertical="center"/>
    </xf>
    <xf numFmtId="0" fontId="3" fillId="5" borderId="22" xfId="2" applyFont="1" applyFill="1" applyBorder="1">
      <alignment vertical="center"/>
    </xf>
    <xf numFmtId="0" fontId="3" fillId="5" borderId="10" xfId="2" applyFont="1" applyFill="1" applyBorder="1">
      <alignment vertical="center"/>
    </xf>
    <xf numFmtId="0" fontId="3" fillId="5" borderId="11" xfId="2" applyFont="1" applyFill="1" applyBorder="1">
      <alignment vertical="center"/>
    </xf>
    <xf numFmtId="0" fontId="3" fillId="5" borderId="61" xfId="2" applyFont="1" applyFill="1" applyBorder="1" applyAlignment="1">
      <alignment horizontal="center" vertical="center"/>
    </xf>
    <xf numFmtId="0" fontId="17" fillId="5" borderId="75" xfId="2" applyFont="1" applyFill="1" applyBorder="1" applyAlignment="1">
      <alignment vertical="center" wrapText="1"/>
    </xf>
    <xf numFmtId="0" fontId="17" fillId="5" borderId="13" xfId="2" applyFont="1" applyFill="1" applyBorder="1" applyAlignment="1">
      <alignment vertical="center" wrapText="1"/>
    </xf>
    <xf numFmtId="0" fontId="17" fillId="5" borderId="43" xfId="2" applyFont="1" applyFill="1" applyBorder="1" applyAlignment="1">
      <alignment vertical="center" wrapText="1"/>
    </xf>
    <xf numFmtId="0" fontId="17" fillId="5" borderId="77" xfId="2" applyFont="1" applyFill="1" applyBorder="1" applyAlignment="1">
      <alignment vertical="center" wrapText="1"/>
    </xf>
    <xf numFmtId="0" fontId="17" fillId="5" borderId="0" xfId="2" applyFont="1" applyFill="1" applyAlignment="1">
      <alignment vertical="center" wrapText="1"/>
    </xf>
    <xf numFmtId="0" fontId="17" fillId="5" borderId="49" xfId="2" applyFont="1" applyFill="1" applyBorder="1" applyAlignment="1">
      <alignment vertical="center" wrapText="1"/>
    </xf>
    <xf numFmtId="0" fontId="3" fillId="5" borderId="76" xfId="2" applyFont="1" applyFill="1" applyBorder="1" applyAlignment="1">
      <alignment horizontal="center" vertical="center"/>
    </xf>
    <xf numFmtId="0" fontId="3" fillId="5" borderId="10" xfId="2" applyFont="1" applyFill="1" applyBorder="1" applyAlignment="1">
      <alignment horizontal="center" vertical="center"/>
    </xf>
    <xf numFmtId="0" fontId="11" fillId="5" borderId="10" xfId="2" applyFont="1" applyFill="1" applyBorder="1" applyAlignment="1">
      <alignment vertical="center" wrapText="1"/>
    </xf>
    <xf numFmtId="0" fontId="17" fillId="5" borderId="70" xfId="2" applyFont="1" applyFill="1" applyBorder="1" applyAlignment="1">
      <alignment vertical="center" wrapText="1"/>
    </xf>
    <xf numFmtId="0" fontId="17" fillId="5" borderId="10" xfId="2" applyFont="1" applyFill="1" applyBorder="1" applyAlignment="1">
      <alignment vertical="center" wrapText="1"/>
    </xf>
    <xf numFmtId="0" fontId="17" fillId="5" borderId="39" xfId="2" applyFont="1" applyFill="1" applyBorder="1" applyAlignment="1">
      <alignment vertical="center" wrapText="1"/>
    </xf>
    <xf numFmtId="0" fontId="5" fillId="5" borderId="86" xfId="2" applyFont="1" applyFill="1" applyBorder="1" applyAlignment="1">
      <alignment horizontal="center" vertical="center" shrinkToFit="1"/>
    </xf>
    <xf numFmtId="0" fontId="5" fillId="5" borderId="88" xfId="2" applyFont="1" applyFill="1" applyBorder="1" applyAlignment="1">
      <alignment horizontal="center" vertical="center" shrinkToFit="1"/>
    </xf>
    <xf numFmtId="0" fontId="5" fillId="5" borderId="85" xfId="2" applyFont="1" applyFill="1" applyBorder="1" applyAlignment="1">
      <alignment horizontal="center" vertical="center" wrapText="1"/>
    </xf>
    <xf numFmtId="0" fontId="5" fillId="5" borderId="86" xfId="2" applyFont="1" applyFill="1" applyBorder="1" applyAlignment="1">
      <alignment horizontal="center" vertical="center" wrapText="1"/>
    </xf>
    <xf numFmtId="0" fontId="5" fillId="5" borderId="89" xfId="2" applyFont="1" applyFill="1" applyBorder="1" applyAlignment="1">
      <alignment horizontal="center" vertical="center" shrinkToFit="1"/>
    </xf>
    <xf numFmtId="0" fontId="20" fillId="0" borderId="51" xfId="2" applyBorder="1" applyAlignment="1">
      <alignment horizontal="left" vertical="top" wrapText="1"/>
    </xf>
    <xf numFmtId="0" fontId="20" fillId="0" borderId="8" xfId="2" applyBorder="1" applyAlignment="1">
      <alignment horizontal="left" vertical="top" wrapText="1"/>
    </xf>
    <xf numFmtId="0" fontId="20" fillId="0" borderId="52" xfId="2" applyBorder="1" applyAlignment="1">
      <alignment horizontal="left" vertical="top" wrapText="1"/>
    </xf>
    <xf numFmtId="0" fontId="20" fillId="0" borderId="55" xfId="2" applyBorder="1" applyAlignment="1">
      <alignment horizontal="left" vertical="top" wrapText="1"/>
    </xf>
    <xf numFmtId="0" fontId="20" fillId="0" borderId="0" xfId="2" applyAlignment="1">
      <alignment horizontal="left" vertical="top" wrapText="1"/>
    </xf>
    <xf numFmtId="0" fontId="20" fillId="0" borderId="21" xfId="2" applyBorder="1" applyAlignment="1">
      <alignment horizontal="left" vertical="top" wrapText="1"/>
    </xf>
    <xf numFmtId="0" fontId="20" fillId="0" borderId="53" xfId="2" applyBorder="1" applyAlignment="1">
      <alignment horizontal="left" vertical="top" wrapText="1"/>
    </xf>
    <xf numFmtId="0" fontId="20" fillId="0" borderId="2" xfId="2" applyBorder="1" applyAlignment="1">
      <alignment horizontal="left" vertical="top" wrapText="1"/>
    </xf>
    <xf numFmtId="0" fontId="20" fillId="0" borderId="54" xfId="2" applyBorder="1" applyAlignment="1">
      <alignment horizontal="left" vertical="top" wrapText="1"/>
    </xf>
    <xf numFmtId="0" fontId="5" fillId="2" borderId="12" xfId="2" applyFont="1" applyFill="1" applyBorder="1" applyAlignment="1">
      <alignment vertical="center" wrapText="1"/>
    </xf>
    <xf numFmtId="0" fontId="5" fillId="2" borderId="13" xfId="2" applyFont="1" applyFill="1" applyBorder="1" applyAlignment="1">
      <alignment vertical="center" wrapText="1"/>
    </xf>
    <xf numFmtId="0" fontId="5" fillId="2" borderId="14" xfId="2" applyFont="1" applyFill="1" applyBorder="1" applyAlignment="1">
      <alignment vertical="center" wrapText="1"/>
    </xf>
    <xf numFmtId="0" fontId="5" fillId="2" borderId="20" xfId="2" applyFont="1" applyFill="1" applyBorder="1" applyAlignment="1">
      <alignment vertical="center" wrapText="1"/>
    </xf>
    <xf numFmtId="0" fontId="5" fillId="2" borderId="0" xfId="2" applyFont="1" applyFill="1" applyAlignment="1">
      <alignment vertical="center" wrapText="1"/>
    </xf>
    <xf numFmtId="0" fontId="5" fillId="2" borderId="21" xfId="2" applyFont="1" applyFill="1" applyBorder="1" applyAlignment="1">
      <alignment vertical="center" wrapText="1"/>
    </xf>
    <xf numFmtId="0" fontId="5" fillId="2" borderId="22" xfId="2" applyFont="1" applyFill="1" applyBorder="1" applyAlignment="1">
      <alignment vertical="center" wrapText="1"/>
    </xf>
    <xf numFmtId="0" fontId="5" fillId="2" borderId="10" xfId="2" applyFont="1" applyFill="1" applyBorder="1" applyAlignment="1">
      <alignment vertical="center" wrapText="1"/>
    </xf>
    <xf numFmtId="0" fontId="5" fillId="2" borderId="11" xfId="2" applyFont="1" applyFill="1" applyBorder="1" applyAlignment="1">
      <alignment vertical="center" wrapText="1"/>
    </xf>
    <xf numFmtId="0" fontId="17" fillId="0" borderId="75" xfId="2" applyFont="1" applyBorder="1" applyAlignment="1">
      <alignment horizontal="left" vertical="center" wrapText="1"/>
    </xf>
    <xf numFmtId="0" fontId="17" fillId="0" borderId="13" xfId="2" applyFont="1" applyBorder="1" applyAlignment="1">
      <alignment horizontal="left" vertical="center" wrapText="1"/>
    </xf>
    <xf numFmtId="0" fontId="17" fillId="0" borderId="43" xfId="2" applyFont="1" applyBorder="1" applyAlignment="1">
      <alignment horizontal="left" vertical="center" wrapText="1"/>
    </xf>
    <xf numFmtId="0" fontId="17" fillId="0" borderId="77" xfId="2" applyFont="1" applyBorder="1" applyAlignment="1">
      <alignment horizontal="left" vertical="center" wrapText="1"/>
    </xf>
    <xf numFmtId="0" fontId="17" fillId="0" borderId="0" xfId="2" applyFont="1" applyAlignment="1">
      <alignment horizontal="left" vertical="center" wrapText="1"/>
    </xf>
    <xf numFmtId="0" fontId="17" fillId="0" borderId="49" xfId="2" applyFont="1" applyBorder="1" applyAlignment="1">
      <alignment horizontal="left" vertical="center" wrapText="1"/>
    </xf>
    <xf numFmtId="0" fontId="17" fillId="0" borderId="70" xfId="2" applyFont="1" applyBorder="1" applyAlignment="1">
      <alignment horizontal="left" vertical="center" wrapText="1"/>
    </xf>
    <xf numFmtId="0" fontId="17" fillId="0" borderId="10" xfId="2" applyFont="1" applyBorder="1" applyAlignment="1">
      <alignment horizontal="left" vertical="center" wrapText="1"/>
    </xf>
    <xf numFmtId="0" fontId="17" fillId="0" borderId="39" xfId="2" applyFont="1" applyBorder="1" applyAlignment="1">
      <alignment horizontal="left" vertical="center" wrapText="1"/>
    </xf>
    <xf numFmtId="0" fontId="5" fillId="5" borderId="12" xfId="2" applyFont="1" applyFill="1" applyBorder="1" applyAlignment="1">
      <alignment horizontal="center" vertical="center" wrapText="1"/>
    </xf>
    <xf numFmtId="0" fontId="5" fillId="5" borderId="13" xfId="2" applyFont="1" applyFill="1" applyBorder="1" applyAlignment="1">
      <alignment horizontal="center" vertical="center" wrapText="1"/>
    </xf>
    <xf numFmtId="0" fontId="5" fillId="5" borderId="14" xfId="2" applyFont="1" applyFill="1" applyBorder="1" applyAlignment="1">
      <alignment horizontal="center" vertical="center" wrapText="1"/>
    </xf>
    <xf numFmtId="0" fontId="5" fillId="5" borderId="22" xfId="2" applyFont="1" applyFill="1" applyBorder="1" applyAlignment="1">
      <alignment horizontal="center" vertical="center" wrapText="1"/>
    </xf>
    <xf numFmtId="0" fontId="5" fillId="5" borderId="10" xfId="2" applyFont="1" applyFill="1" applyBorder="1" applyAlignment="1">
      <alignment horizontal="center" vertical="center" wrapText="1"/>
    </xf>
    <xf numFmtId="0" fontId="5" fillId="5" borderId="11" xfId="2" applyFont="1" applyFill="1" applyBorder="1" applyAlignment="1">
      <alignment horizontal="center" vertical="center" wrapText="1"/>
    </xf>
    <xf numFmtId="0" fontId="5" fillId="5" borderId="81" xfId="2" applyFont="1" applyFill="1" applyBorder="1" applyAlignment="1">
      <alignment vertical="center" wrapText="1"/>
    </xf>
    <xf numFmtId="0" fontId="5" fillId="5" borderId="82" xfId="2" applyFont="1" applyFill="1" applyBorder="1" applyAlignment="1">
      <alignment vertical="center" wrapText="1"/>
    </xf>
    <xf numFmtId="0" fontId="5" fillId="5" borderId="83" xfId="2" applyFont="1" applyFill="1" applyBorder="1" applyAlignment="1">
      <alignment vertical="center" wrapText="1"/>
    </xf>
    <xf numFmtId="0" fontId="5" fillId="5" borderId="84" xfId="2" applyFont="1" applyFill="1" applyBorder="1" applyAlignment="1">
      <alignment vertical="center" wrapText="1"/>
    </xf>
    <xf numFmtId="0" fontId="5" fillId="5" borderId="87" xfId="2" applyFont="1" applyFill="1" applyBorder="1" applyAlignment="1">
      <alignment horizontal="center" vertical="center" shrinkToFit="1"/>
    </xf>
    <xf numFmtId="0" fontId="3" fillId="0" borderId="74" xfId="2" applyFont="1" applyBorder="1" applyAlignment="1">
      <alignment horizontal="center" vertical="center"/>
    </xf>
    <xf numFmtId="0" fontId="3" fillId="0" borderId="55" xfId="2" applyFont="1" applyBorder="1" applyAlignment="1">
      <alignment horizontal="center" vertical="center"/>
    </xf>
    <xf numFmtId="0" fontId="3" fillId="0" borderId="0" xfId="2" applyFont="1" applyAlignment="1">
      <alignment horizontal="center" vertical="center"/>
    </xf>
    <xf numFmtId="0" fontId="3" fillId="0" borderId="9" xfId="2" applyFont="1" applyBorder="1" applyAlignment="1">
      <alignment horizontal="center" vertical="center"/>
    </xf>
    <xf numFmtId="0" fontId="3" fillId="0" borderId="13" xfId="2" applyFont="1" applyBorder="1">
      <alignment vertical="center"/>
    </xf>
    <xf numFmtId="0" fontId="3" fillId="0" borderId="0" xfId="2" applyFont="1">
      <alignment vertical="center"/>
    </xf>
    <xf numFmtId="0" fontId="3" fillId="0" borderId="10" xfId="2" applyFont="1" applyBorder="1">
      <alignment vertical="center"/>
    </xf>
    <xf numFmtId="0" fontId="12" fillId="0" borderId="0" xfId="2" applyFont="1" applyAlignment="1">
      <alignment horizontal="center" vertical="center"/>
    </xf>
    <xf numFmtId="0" fontId="12" fillId="0" borderId="21" xfId="2" applyFont="1" applyBorder="1" applyAlignment="1">
      <alignment horizontal="center" vertical="center"/>
    </xf>
    <xf numFmtId="0" fontId="20" fillId="0" borderId="30" xfId="2" applyBorder="1" applyAlignment="1">
      <alignment horizontal="center" vertical="center"/>
    </xf>
    <xf numFmtId="0" fontId="20" fillId="0" borderId="28" xfId="2" applyBorder="1" applyAlignment="1">
      <alignment horizontal="left" vertical="center" shrinkToFit="1"/>
    </xf>
    <xf numFmtId="0" fontId="20" fillId="0" borderId="30" xfId="2" applyBorder="1" applyAlignment="1">
      <alignment horizontal="left" vertical="center" shrinkToFit="1"/>
    </xf>
    <xf numFmtId="0" fontId="20" fillId="0" borderId="28" xfId="2" applyBorder="1" applyAlignment="1">
      <alignment horizontal="center" vertical="center"/>
    </xf>
    <xf numFmtId="0" fontId="20" fillId="0" borderId="27" xfId="2" applyBorder="1" applyAlignment="1">
      <alignment horizontal="left" vertical="center" shrinkToFit="1"/>
    </xf>
    <xf numFmtId="0" fontId="20" fillId="0" borderId="35" xfId="2" applyBorder="1" applyAlignment="1">
      <alignment horizontal="left" vertical="center" shrinkToFit="1"/>
    </xf>
    <xf numFmtId="0" fontId="3" fillId="5" borderId="131" xfId="2" applyFont="1" applyFill="1" applyBorder="1" applyAlignment="1">
      <alignment horizontal="center" vertical="center" wrapText="1"/>
    </xf>
    <xf numFmtId="0" fontId="3" fillId="5" borderId="132" xfId="2" applyFont="1" applyFill="1" applyBorder="1" applyAlignment="1">
      <alignment horizontal="center" vertical="center" wrapText="1"/>
    </xf>
    <xf numFmtId="0" fontId="3" fillId="5" borderId="133" xfId="2" applyFont="1" applyFill="1" applyBorder="1" applyAlignment="1">
      <alignment horizontal="center" vertical="center" wrapText="1"/>
    </xf>
    <xf numFmtId="0" fontId="3" fillId="5" borderId="137" xfId="2" applyFont="1" applyFill="1" applyBorder="1" applyAlignment="1">
      <alignment horizontal="center" vertical="center" wrapText="1"/>
    </xf>
    <xf numFmtId="0" fontId="3" fillId="5" borderId="134" xfId="2" applyFont="1" applyFill="1" applyBorder="1" applyAlignment="1">
      <alignment horizontal="center" vertical="center" wrapText="1"/>
    </xf>
    <xf numFmtId="0" fontId="3" fillId="5" borderId="138" xfId="2" applyFont="1" applyFill="1" applyBorder="1" applyAlignment="1">
      <alignment horizontal="center" vertical="center" wrapText="1"/>
    </xf>
    <xf numFmtId="0" fontId="21" fillId="5" borderId="74" xfId="2" applyFont="1" applyFill="1" applyBorder="1" applyAlignment="1">
      <alignment horizontal="center" vertical="center"/>
    </xf>
    <xf numFmtId="0" fontId="21" fillId="5" borderId="13" xfId="2" applyFont="1" applyFill="1" applyBorder="1" applyAlignment="1">
      <alignment horizontal="center" vertical="center"/>
    </xf>
    <xf numFmtId="0" fontId="3" fillId="2" borderId="113" xfId="2" applyFont="1" applyFill="1" applyBorder="1" applyAlignment="1">
      <alignment horizontal="center" vertical="center" wrapText="1"/>
    </xf>
    <xf numFmtId="0" fontId="3" fillId="2" borderId="114" xfId="2" applyFont="1" applyFill="1" applyBorder="1" applyAlignment="1">
      <alignment horizontal="center" vertical="center" wrapText="1"/>
    </xf>
    <xf numFmtId="0" fontId="3" fillId="0" borderId="2" xfId="2" applyFont="1" applyBorder="1" applyAlignment="1">
      <alignment horizontal="center" vertical="center"/>
    </xf>
    <xf numFmtId="0" fontId="3" fillId="0" borderId="42" xfId="2" applyFont="1" applyBorder="1" applyAlignment="1">
      <alignment horizontal="center" vertical="center"/>
    </xf>
    <xf numFmtId="0" fontId="3" fillId="0" borderId="57" xfId="2" applyFont="1" applyBorder="1" applyAlignment="1">
      <alignment horizontal="center" vertical="center"/>
    </xf>
    <xf numFmtId="0" fontId="3" fillId="5" borderId="57" xfId="2" applyFont="1" applyFill="1" applyBorder="1" applyAlignment="1">
      <alignment horizontal="center" vertical="center"/>
    </xf>
    <xf numFmtId="0" fontId="3" fillId="5" borderId="2" xfId="2" applyFont="1" applyFill="1" applyBorder="1" applyAlignment="1">
      <alignment horizontal="center" vertical="center"/>
    </xf>
    <xf numFmtId="0" fontId="3" fillId="5" borderId="42" xfId="2" applyFont="1" applyFill="1" applyBorder="1" applyAlignment="1">
      <alignment horizontal="center" vertical="center"/>
    </xf>
    <xf numFmtId="0" fontId="5" fillId="5" borderId="57" xfId="2" applyFont="1" applyFill="1" applyBorder="1" applyAlignment="1">
      <alignment horizontal="center" vertical="center"/>
    </xf>
    <xf numFmtId="0" fontId="5" fillId="5" borderId="2" xfId="2" applyFont="1" applyFill="1" applyBorder="1" applyAlignment="1">
      <alignment horizontal="center" vertical="center"/>
    </xf>
    <xf numFmtId="0" fontId="5" fillId="5" borderId="42" xfId="2" applyFont="1" applyFill="1" applyBorder="1" applyAlignment="1">
      <alignment horizontal="center" vertical="center"/>
    </xf>
    <xf numFmtId="0" fontId="3" fillId="0" borderId="115" xfId="2" applyFont="1" applyBorder="1" applyAlignment="1">
      <alignment horizontal="center" vertical="center"/>
    </xf>
    <xf numFmtId="0" fontId="3" fillId="5" borderId="107" xfId="2" applyFont="1" applyFill="1" applyBorder="1" applyAlignment="1">
      <alignment horizontal="center" vertical="center" wrapText="1"/>
    </xf>
    <xf numFmtId="0" fontId="3" fillId="5" borderId="108" xfId="2" applyFont="1" applyFill="1" applyBorder="1" applyAlignment="1">
      <alignment horizontal="center" vertical="center" wrapText="1"/>
    </xf>
    <xf numFmtId="0" fontId="3" fillId="5" borderId="109" xfId="2" applyFont="1" applyFill="1" applyBorder="1" applyAlignment="1">
      <alignment horizontal="center" vertical="center" wrapText="1"/>
    </xf>
    <xf numFmtId="178" fontId="3" fillId="5" borderId="141" xfId="2" applyNumberFormat="1" applyFont="1" applyFill="1" applyBorder="1" applyAlignment="1">
      <alignment horizontal="center" vertical="center" wrapText="1"/>
    </xf>
    <xf numFmtId="178" fontId="3" fillId="5" borderId="142" xfId="2" applyNumberFormat="1" applyFont="1" applyFill="1" applyBorder="1" applyAlignment="1">
      <alignment horizontal="center" vertical="center" wrapText="1"/>
    </xf>
    <xf numFmtId="178" fontId="3" fillId="5" borderId="143" xfId="2" applyNumberFormat="1" applyFont="1" applyFill="1" applyBorder="1" applyAlignment="1">
      <alignment horizontal="center" vertical="center" wrapText="1"/>
    </xf>
    <xf numFmtId="178" fontId="3" fillId="5" borderId="98" xfId="2" applyNumberFormat="1" applyFont="1" applyFill="1" applyBorder="1" applyAlignment="1">
      <alignment horizontal="center" vertical="center" wrapText="1"/>
    </xf>
    <xf numFmtId="178" fontId="3" fillId="5" borderId="99" xfId="2" applyNumberFormat="1" applyFont="1" applyFill="1" applyBorder="1" applyAlignment="1">
      <alignment horizontal="center" vertical="center" wrapText="1"/>
    </xf>
    <xf numFmtId="0" fontId="5" fillId="2" borderId="29"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30" xfId="2" applyFont="1" applyFill="1" applyBorder="1" applyAlignment="1">
      <alignment horizontal="center" vertical="center" wrapText="1"/>
    </xf>
    <xf numFmtId="0" fontId="5" fillId="5" borderId="29" xfId="2" applyFont="1" applyFill="1" applyBorder="1" applyAlignment="1">
      <alignment horizontal="center" vertical="center" shrinkToFit="1"/>
    </xf>
    <xf numFmtId="0" fontId="5" fillId="5" borderId="3" xfId="2" applyFont="1" applyFill="1" applyBorder="1" applyAlignment="1">
      <alignment horizontal="center" vertical="center" shrinkToFit="1"/>
    </xf>
    <xf numFmtId="0" fontId="5" fillId="5" borderId="30" xfId="2" applyFont="1" applyFill="1" applyBorder="1" applyAlignment="1">
      <alignment horizontal="center" vertical="center" shrinkToFit="1"/>
    </xf>
    <xf numFmtId="0" fontId="20" fillId="5" borderId="27" xfId="2" applyFill="1" applyBorder="1" applyAlignment="1">
      <alignment horizontal="left" vertical="center" shrinkToFit="1"/>
    </xf>
    <xf numFmtId="0" fontId="20" fillId="5" borderId="35" xfId="2" applyFill="1" applyBorder="1" applyAlignment="1">
      <alignment horizontal="left" vertical="center" shrinkToFit="1"/>
    </xf>
    <xf numFmtId="0" fontId="3" fillId="5" borderId="36" xfId="2" applyFont="1" applyFill="1" applyBorder="1" applyAlignment="1">
      <alignment horizontal="center" vertical="center"/>
    </xf>
    <xf numFmtId="0" fontId="3" fillId="5" borderId="37" xfId="2" applyFont="1" applyFill="1" applyBorder="1" applyAlignment="1">
      <alignment horizontal="center" vertical="center"/>
    </xf>
    <xf numFmtId="0" fontId="3" fillId="5" borderId="58" xfId="2" applyFont="1" applyFill="1" applyBorder="1" applyAlignment="1">
      <alignment horizontal="center" vertical="center"/>
    </xf>
    <xf numFmtId="0" fontId="3" fillId="5" borderId="59" xfId="2" applyFont="1" applyFill="1" applyBorder="1" applyAlignment="1">
      <alignment horizontal="center" vertical="center"/>
    </xf>
    <xf numFmtId="0" fontId="3" fillId="5" borderId="78" xfId="2" applyFont="1" applyFill="1" applyBorder="1" applyAlignment="1">
      <alignment horizontal="center" vertical="center"/>
    </xf>
    <xf numFmtId="0" fontId="3" fillId="5" borderId="38" xfId="2" applyFont="1" applyFill="1" applyBorder="1" applyAlignment="1">
      <alignment horizontal="center" vertical="center"/>
    </xf>
    <xf numFmtId="0" fontId="3" fillId="5" borderId="45" xfId="2" applyFont="1" applyFill="1" applyBorder="1" applyAlignment="1">
      <alignment horizontal="center" vertical="center"/>
    </xf>
    <xf numFmtId="0" fontId="3" fillId="5" borderId="93" xfId="2" applyFont="1" applyFill="1" applyBorder="1" applyAlignment="1">
      <alignment horizontal="center" vertical="center" wrapText="1" shrinkToFit="1"/>
    </xf>
    <xf numFmtId="0" fontId="3" fillId="5" borderId="94" xfId="2" applyFont="1" applyFill="1" applyBorder="1" applyAlignment="1">
      <alignment horizontal="center" vertical="center" wrapText="1" shrinkToFit="1"/>
    </xf>
    <xf numFmtId="0" fontId="3" fillId="5" borderId="95" xfId="2" applyFont="1" applyFill="1" applyBorder="1" applyAlignment="1">
      <alignment horizontal="center" vertical="center" wrapText="1" shrinkToFit="1"/>
    </xf>
    <xf numFmtId="0" fontId="3" fillId="5" borderId="71" xfId="2" applyFont="1" applyFill="1" applyBorder="1" applyAlignment="1">
      <alignment horizontal="center" vertical="center" wrapText="1" shrinkToFit="1"/>
    </xf>
    <xf numFmtId="0" fontId="3" fillId="5" borderId="96" xfId="2" applyFont="1" applyFill="1" applyBorder="1" applyAlignment="1">
      <alignment horizontal="center" vertical="center" wrapText="1" shrinkToFit="1"/>
    </xf>
    <xf numFmtId="0" fontId="3" fillId="5" borderId="97" xfId="2" applyFont="1" applyFill="1" applyBorder="1" applyAlignment="1">
      <alignment horizontal="center" vertical="center" wrapText="1" shrinkToFit="1"/>
    </xf>
    <xf numFmtId="0" fontId="3" fillId="5" borderId="94" xfId="2" applyFont="1" applyFill="1" applyBorder="1" applyAlignment="1">
      <alignment horizontal="center" vertical="center" wrapText="1"/>
    </xf>
    <xf numFmtId="0" fontId="3" fillId="5" borderId="95" xfId="2" applyFont="1" applyFill="1" applyBorder="1" applyAlignment="1">
      <alignment horizontal="center" vertical="center" wrapText="1"/>
    </xf>
    <xf numFmtId="0" fontId="3" fillId="5" borderId="96" xfId="2" applyFont="1" applyFill="1" applyBorder="1" applyAlignment="1">
      <alignment horizontal="center" vertical="center" wrapText="1"/>
    </xf>
    <xf numFmtId="0" fontId="3" fillId="5" borderId="97" xfId="2" applyFont="1" applyFill="1" applyBorder="1" applyAlignment="1">
      <alignment horizontal="center" vertical="center" wrapText="1"/>
    </xf>
    <xf numFmtId="0" fontId="3" fillId="5" borderId="22" xfId="2" applyFont="1" applyFill="1" applyBorder="1" applyAlignment="1">
      <alignment horizontal="center" vertical="center"/>
    </xf>
    <xf numFmtId="0" fontId="3" fillId="5" borderId="11" xfId="2" applyFont="1" applyFill="1" applyBorder="1" applyAlignment="1">
      <alignment horizontal="center" vertical="center"/>
    </xf>
    <xf numFmtId="180" fontId="3" fillId="5" borderId="123" xfId="2" applyNumberFormat="1" applyFont="1" applyFill="1" applyBorder="1" applyAlignment="1">
      <alignment horizontal="center" vertical="center" shrinkToFit="1"/>
    </xf>
    <xf numFmtId="180" fontId="3" fillId="5" borderId="124" xfId="2" applyNumberFormat="1" applyFont="1" applyFill="1" applyBorder="1" applyAlignment="1">
      <alignment horizontal="center" vertical="center" shrinkToFit="1"/>
    </xf>
    <xf numFmtId="0" fontId="3" fillId="5" borderId="87" xfId="2" applyFont="1" applyFill="1" applyBorder="1" applyAlignment="1">
      <alignment horizontal="center" vertical="center" shrinkToFit="1"/>
    </xf>
    <xf numFmtId="0" fontId="3" fillId="5" borderId="134" xfId="2" applyFont="1" applyFill="1" applyBorder="1" applyAlignment="1">
      <alignment horizontal="center" vertical="center" shrinkToFit="1"/>
    </xf>
    <xf numFmtId="0" fontId="3" fillId="5" borderId="135" xfId="2" applyFont="1" applyFill="1" applyBorder="1" applyAlignment="1">
      <alignment horizontal="center" vertical="center" shrinkToFit="1"/>
    </xf>
    <xf numFmtId="0" fontId="3" fillId="5" borderId="136" xfId="2" applyFont="1" applyFill="1" applyBorder="1" applyAlignment="1">
      <alignment horizontal="center" vertical="center" shrinkToFit="1"/>
    </xf>
    <xf numFmtId="0" fontId="3" fillId="5" borderId="60" xfId="2" applyFont="1" applyFill="1" applyBorder="1" applyAlignment="1">
      <alignment horizontal="center" vertical="center"/>
    </xf>
    <xf numFmtId="0" fontId="3" fillId="5" borderId="40" xfId="2" applyFont="1" applyFill="1" applyBorder="1" applyAlignment="1">
      <alignment horizontal="center" vertical="center"/>
    </xf>
    <xf numFmtId="0" fontId="3" fillId="5" borderId="15" xfId="2" applyFont="1" applyFill="1" applyBorder="1" applyAlignment="1">
      <alignment horizontal="center" vertical="center"/>
    </xf>
    <xf numFmtId="180" fontId="3" fillId="5" borderId="126" xfId="2" applyNumberFormat="1" applyFont="1" applyFill="1" applyBorder="1" applyAlignment="1">
      <alignment horizontal="center" vertical="center" shrinkToFit="1"/>
    </xf>
    <xf numFmtId="180" fontId="3" fillId="5" borderId="127" xfId="2" applyNumberFormat="1" applyFont="1" applyFill="1" applyBorder="1" applyAlignment="1">
      <alignment horizontal="center" vertical="center" shrinkToFit="1"/>
    </xf>
    <xf numFmtId="0" fontId="3" fillId="5" borderId="128" xfId="2" applyFont="1" applyFill="1" applyBorder="1" applyAlignment="1">
      <alignment horizontal="center" vertical="center" shrinkToFit="1"/>
    </xf>
    <xf numFmtId="0" fontId="3" fillId="5" borderId="127" xfId="2" applyFont="1" applyFill="1" applyBorder="1" applyAlignment="1">
      <alignment horizontal="center" vertical="center" shrinkToFit="1"/>
    </xf>
    <xf numFmtId="0" fontId="3" fillId="5" borderId="129" xfId="2" applyFont="1" applyFill="1" applyBorder="1" applyAlignment="1">
      <alignment horizontal="center" vertical="center" shrinkToFit="1"/>
    </xf>
    <xf numFmtId="0" fontId="3" fillId="5" borderId="130" xfId="2" applyFont="1" applyFill="1" applyBorder="1" applyAlignment="1">
      <alignment horizontal="center" vertical="center" shrinkToFit="1"/>
    </xf>
    <xf numFmtId="0" fontId="3" fillId="5" borderId="139" xfId="2" applyFont="1" applyFill="1" applyBorder="1" applyAlignment="1">
      <alignment horizontal="center" vertical="center" wrapText="1"/>
    </xf>
    <xf numFmtId="0" fontId="3" fillId="5" borderId="140" xfId="2" applyFont="1" applyFill="1" applyBorder="1" applyAlignment="1">
      <alignment horizontal="center" vertical="center" wrapText="1"/>
    </xf>
    <xf numFmtId="0" fontId="3" fillId="5" borderId="117" xfId="2" applyFont="1" applyFill="1" applyBorder="1" applyAlignment="1">
      <alignment horizontal="center" vertical="center" wrapText="1"/>
    </xf>
    <xf numFmtId="0" fontId="3" fillId="5" borderId="76" xfId="2" applyFont="1" applyFill="1" applyBorder="1" applyAlignment="1">
      <alignment horizontal="center" vertical="center" wrapText="1"/>
    </xf>
    <xf numFmtId="0" fontId="3" fillId="5" borderId="118" xfId="2" applyFont="1" applyFill="1" applyBorder="1" applyAlignment="1">
      <alignment horizontal="center" vertical="center" wrapText="1"/>
    </xf>
    <xf numFmtId="178" fontId="3" fillId="5" borderId="144" xfId="2" applyNumberFormat="1" applyFont="1" applyFill="1" applyBorder="1" applyAlignment="1">
      <alignment horizontal="center" vertical="center" wrapText="1"/>
    </xf>
    <xf numFmtId="178" fontId="3" fillId="5" borderId="145" xfId="2" applyNumberFormat="1" applyFont="1" applyFill="1" applyBorder="1" applyAlignment="1">
      <alignment horizontal="center" vertical="center" wrapText="1"/>
    </xf>
    <xf numFmtId="178" fontId="3" fillId="5" borderId="146" xfId="2" applyNumberFormat="1" applyFont="1" applyFill="1" applyBorder="1" applyAlignment="1">
      <alignment horizontal="center" vertical="center" wrapText="1"/>
    </xf>
    <xf numFmtId="178" fontId="3" fillId="5" borderId="147" xfId="2" applyNumberFormat="1" applyFont="1" applyFill="1" applyBorder="1" applyAlignment="1">
      <alignment horizontal="center" vertical="center" wrapText="1"/>
    </xf>
    <xf numFmtId="178" fontId="3" fillId="5" borderId="148" xfId="2" applyNumberFormat="1" applyFont="1" applyFill="1" applyBorder="1" applyAlignment="1">
      <alignment horizontal="center" vertical="center" wrapText="1"/>
    </xf>
    <xf numFmtId="0" fontId="3" fillId="5" borderId="25" xfId="2" applyFont="1" applyFill="1" applyBorder="1" applyAlignment="1">
      <alignment horizontal="center" vertical="center"/>
    </xf>
    <xf numFmtId="0" fontId="3" fillId="5" borderId="19" xfId="2" applyFont="1" applyFill="1" applyBorder="1" applyAlignment="1">
      <alignment horizontal="center" vertical="center"/>
    </xf>
    <xf numFmtId="0" fontId="3" fillId="5" borderId="44" xfId="2" applyFont="1" applyFill="1" applyBorder="1" applyAlignment="1">
      <alignment horizontal="center" vertical="center"/>
    </xf>
    <xf numFmtId="0" fontId="3" fillId="5" borderId="26" xfId="2" applyFont="1" applyFill="1" applyBorder="1" applyAlignment="1">
      <alignment horizontal="center" vertical="center"/>
    </xf>
    <xf numFmtId="0" fontId="3" fillId="5" borderId="27" xfId="2" applyFont="1" applyFill="1" applyBorder="1" applyAlignment="1">
      <alignment horizontal="center" vertical="center"/>
    </xf>
    <xf numFmtId="0" fontId="3" fillId="5" borderId="28" xfId="2" applyFont="1" applyFill="1" applyBorder="1" applyAlignment="1">
      <alignment horizontal="center" vertical="center"/>
    </xf>
    <xf numFmtId="0" fontId="3" fillId="5" borderId="121" xfId="2" applyFont="1" applyFill="1" applyBorder="1" applyAlignment="1">
      <alignment horizontal="center" vertical="center"/>
    </xf>
    <xf numFmtId="0" fontId="3" fillId="5" borderId="122" xfId="2" applyFont="1" applyFill="1" applyBorder="1" applyAlignment="1">
      <alignment horizontal="center" vertical="center"/>
    </xf>
    <xf numFmtId="0" fontId="3" fillId="5" borderId="64" xfId="2" applyFont="1" applyFill="1" applyBorder="1" applyAlignment="1">
      <alignment horizontal="center" vertical="center"/>
    </xf>
    <xf numFmtId="0" fontId="3" fillId="5" borderId="31" xfId="2" applyFont="1" applyFill="1" applyBorder="1" applyAlignment="1">
      <alignment horizontal="center" vertical="center"/>
    </xf>
    <xf numFmtId="0" fontId="3" fillId="5" borderId="24" xfId="2" applyFont="1" applyFill="1" applyBorder="1" applyAlignment="1">
      <alignment horizontal="center" vertical="center"/>
    </xf>
    <xf numFmtId="0" fontId="3" fillId="5" borderId="32" xfId="2" applyFont="1" applyFill="1" applyBorder="1" applyAlignment="1">
      <alignment horizontal="center" vertical="center"/>
    </xf>
    <xf numFmtId="0" fontId="3" fillId="5" borderId="17" xfId="2" applyFont="1" applyFill="1" applyBorder="1" applyAlignment="1">
      <alignment horizontal="center" vertical="center"/>
    </xf>
    <xf numFmtId="0" fontId="3" fillId="5" borderId="18" xfId="2" applyFont="1" applyFill="1" applyBorder="1" applyAlignment="1">
      <alignment horizontal="center" vertical="center"/>
    </xf>
    <xf numFmtId="0" fontId="3" fillId="5" borderId="44" xfId="2" applyFont="1" applyFill="1" applyBorder="1" applyAlignment="1">
      <alignment horizontal="center" vertical="center" shrinkToFit="1"/>
    </xf>
    <xf numFmtId="0" fontId="3" fillId="5" borderId="40" xfId="2" applyFont="1" applyFill="1" applyBorder="1" applyAlignment="1">
      <alignment horizontal="center" vertical="center" shrinkToFit="1"/>
    </xf>
    <xf numFmtId="0" fontId="3" fillId="5" borderId="12" xfId="2" applyFont="1" applyFill="1" applyBorder="1" applyAlignment="1">
      <alignment horizontal="center" vertical="center" textRotation="255" wrapText="1"/>
    </xf>
    <xf numFmtId="0" fontId="3" fillId="5" borderId="13" xfId="2" applyFont="1" applyFill="1" applyBorder="1" applyAlignment="1">
      <alignment horizontal="center" vertical="center" textRotation="255" wrapText="1"/>
    </xf>
    <xf numFmtId="0" fontId="3" fillId="5" borderId="20" xfId="2" applyFont="1" applyFill="1" applyBorder="1" applyAlignment="1">
      <alignment horizontal="center" vertical="center" textRotation="255" wrapText="1"/>
    </xf>
    <xf numFmtId="0" fontId="3" fillId="5" borderId="0" xfId="2" applyFont="1" applyFill="1" applyAlignment="1">
      <alignment horizontal="center" vertical="center" textRotation="255" wrapText="1"/>
    </xf>
    <xf numFmtId="0" fontId="3" fillId="5" borderId="22" xfId="2" applyFont="1" applyFill="1" applyBorder="1" applyAlignment="1">
      <alignment horizontal="center" vertical="center" textRotation="255" wrapText="1"/>
    </xf>
    <xf numFmtId="0" fontId="3" fillId="5" borderId="10" xfId="2" applyFont="1" applyFill="1" applyBorder="1" applyAlignment="1">
      <alignment horizontal="center" vertical="center" textRotation="255" wrapText="1"/>
    </xf>
    <xf numFmtId="0" fontId="21" fillId="5" borderId="55" xfId="2" applyFont="1" applyFill="1" applyBorder="1" applyAlignment="1">
      <alignment horizontal="center" vertical="center"/>
    </xf>
    <xf numFmtId="0" fontId="21" fillId="5" borderId="0" xfId="2" applyFont="1" applyFill="1" applyAlignment="1">
      <alignment horizontal="center" vertical="center"/>
    </xf>
    <xf numFmtId="0" fontId="20" fillId="5" borderId="0" xfId="2" applyFill="1" applyAlignment="1">
      <alignment horizontal="center" vertical="center"/>
    </xf>
    <xf numFmtId="0" fontId="20" fillId="5" borderId="0" xfId="2" applyFill="1">
      <alignment vertical="center"/>
    </xf>
    <xf numFmtId="0" fontId="3" fillId="5" borderId="29" xfId="2" applyFont="1" applyFill="1" applyBorder="1" applyAlignment="1">
      <alignment horizontal="center" vertical="center"/>
    </xf>
    <xf numFmtId="0" fontId="3" fillId="5" borderId="30" xfId="2" applyFont="1" applyFill="1" applyBorder="1" applyAlignment="1">
      <alignment horizontal="center" vertical="center"/>
    </xf>
    <xf numFmtId="0" fontId="3" fillId="5" borderId="100" xfId="2" applyFont="1" applyFill="1" applyBorder="1" applyAlignment="1">
      <alignment horizontal="center" vertical="center" shrinkToFit="1"/>
    </xf>
    <xf numFmtId="0" fontId="3" fillId="5" borderId="101" xfId="2" applyFont="1" applyFill="1" applyBorder="1" applyAlignment="1">
      <alignment horizontal="center" vertical="center" shrinkToFit="1"/>
    </xf>
    <xf numFmtId="0" fontId="3" fillId="5" borderId="102" xfId="2" applyFont="1" applyFill="1" applyBorder="1" applyAlignment="1">
      <alignment horizontal="center" vertical="center" shrinkToFit="1"/>
    </xf>
    <xf numFmtId="56" fontId="3" fillId="5" borderId="100" xfId="2" applyNumberFormat="1" applyFont="1" applyFill="1" applyBorder="1" applyAlignment="1">
      <alignment horizontal="center" vertical="center" shrinkToFit="1"/>
    </xf>
    <xf numFmtId="0" fontId="3" fillId="5" borderId="100" xfId="2" applyFont="1" applyFill="1" applyBorder="1" applyAlignment="1">
      <alignment horizontal="center" vertical="center"/>
    </xf>
    <xf numFmtId="0" fontId="3" fillId="5" borderId="101" xfId="2" applyFont="1" applyFill="1" applyBorder="1" applyAlignment="1">
      <alignment horizontal="center" vertical="center"/>
    </xf>
    <xf numFmtId="0" fontId="3" fillId="5" borderId="3" xfId="2" applyFont="1" applyFill="1" applyBorder="1" applyAlignment="1">
      <alignment horizontal="center" vertical="center"/>
    </xf>
    <xf numFmtId="0" fontId="23" fillId="5" borderId="100" xfId="2" applyFont="1" applyFill="1" applyBorder="1" applyAlignment="1">
      <alignment horizontal="center" vertical="center" shrinkToFit="1"/>
    </xf>
    <xf numFmtId="0" fontId="23" fillId="5" borderId="101" xfId="2" applyFont="1" applyFill="1" applyBorder="1" applyAlignment="1">
      <alignment horizontal="center" vertical="center" shrinkToFit="1"/>
    </xf>
    <xf numFmtId="0" fontId="3" fillId="0" borderId="36" xfId="2" applyFont="1" applyBorder="1" applyAlignment="1">
      <alignment horizontal="center" vertical="center"/>
    </xf>
    <xf numFmtId="0" fontId="3" fillId="0" borderId="58" xfId="2" applyFont="1" applyBorder="1" applyAlignment="1">
      <alignment horizontal="center" vertical="center"/>
    </xf>
    <xf numFmtId="0" fontId="3" fillId="5" borderId="55" xfId="2" applyFont="1" applyFill="1" applyBorder="1" applyAlignment="1">
      <alignment horizontal="center" vertical="center" wrapText="1"/>
    </xf>
    <xf numFmtId="0" fontId="3" fillId="5" borderId="0" xfId="2" applyFont="1" applyFill="1" applyAlignment="1">
      <alignment horizontal="center" vertical="center" wrapText="1"/>
    </xf>
    <xf numFmtId="0" fontId="3" fillId="5" borderId="21" xfId="2" applyFont="1" applyFill="1" applyBorder="1" applyAlignment="1">
      <alignment horizontal="center" vertical="center" wrapText="1"/>
    </xf>
    <xf numFmtId="0" fontId="3" fillId="5" borderId="9" xfId="2" applyFont="1" applyFill="1" applyBorder="1" applyAlignment="1">
      <alignment horizontal="center" vertical="center" wrapText="1"/>
    </xf>
    <xf numFmtId="0" fontId="3" fillId="5" borderId="10" xfId="2" applyFont="1" applyFill="1" applyBorder="1" applyAlignment="1">
      <alignment horizontal="center" vertical="center" wrapText="1"/>
    </xf>
    <xf numFmtId="0" fontId="3" fillId="5" borderId="11" xfId="2" applyFont="1" applyFill="1" applyBorder="1" applyAlignment="1">
      <alignment horizontal="center" vertical="center" wrapText="1"/>
    </xf>
    <xf numFmtId="0" fontId="3" fillId="5" borderId="53" xfId="2" applyFont="1" applyFill="1" applyBorder="1" applyAlignment="1">
      <alignment horizontal="center" vertical="center"/>
    </xf>
    <xf numFmtId="0" fontId="3" fillId="5" borderId="54" xfId="2" applyFont="1" applyFill="1" applyBorder="1" applyAlignment="1">
      <alignment horizontal="center" vertical="center"/>
    </xf>
    <xf numFmtId="0" fontId="20" fillId="5" borderId="149" xfId="2" applyFill="1" applyBorder="1">
      <alignment vertical="center"/>
    </xf>
    <xf numFmtId="0" fontId="20" fillId="5" borderId="150" xfId="2" applyFill="1" applyBorder="1">
      <alignment vertical="center"/>
    </xf>
    <xf numFmtId="0" fontId="20" fillId="5" borderId="151" xfId="2" applyFill="1" applyBorder="1">
      <alignment vertical="center"/>
    </xf>
    <xf numFmtId="0" fontId="3" fillId="2" borderId="36" xfId="2" applyFont="1" applyFill="1" applyBorder="1" applyAlignment="1">
      <alignment horizontal="center" vertical="center"/>
    </xf>
    <xf numFmtId="0" fontId="3" fillId="5" borderId="9" xfId="2" applyFont="1" applyFill="1" applyBorder="1" applyAlignment="1">
      <alignment horizontal="center" vertical="center"/>
    </xf>
    <xf numFmtId="0" fontId="3" fillId="5" borderId="137" xfId="2" applyFont="1" applyFill="1" applyBorder="1">
      <alignment vertical="center"/>
    </xf>
    <xf numFmtId="0" fontId="3" fillId="5" borderId="134" xfId="2" applyFont="1" applyFill="1" applyBorder="1">
      <alignment vertical="center"/>
    </xf>
    <xf numFmtId="0" fontId="3" fillId="5" borderId="138" xfId="2" applyFont="1" applyFill="1" applyBorder="1">
      <alignment vertical="center"/>
    </xf>
    <xf numFmtId="0" fontId="21" fillId="5" borderId="0" xfId="2" applyFont="1" applyFill="1">
      <alignment vertical="center"/>
    </xf>
    <xf numFmtId="0" fontId="3" fillId="5" borderId="34" xfId="2" applyFont="1" applyFill="1" applyBorder="1" applyAlignment="1">
      <alignment horizontal="center" vertical="center"/>
    </xf>
    <xf numFmtId="0" fontId="3" fillId="5" borderId="23" xfId="2" applyFont="1" applyFill="1" applyBorder="1" applyAlignment="1">
      <alignment horizontal="center" vertical="center"/>
    </xf>
    <xf numFmtId="0" fontId="3" fillId="5" borderId="91" xfId="2" applyFont="1" applyFill="1" applyBorder="1" applyAlignment="1">
      <alignment horizontal="center" vertical="center" shrinkToFit="1"/>
    </xf>
    <xf numFmtId="0" fontId="3" fillId="5" borderId="90" xfId="2" applyFont="1" applyFill="1" applyBorder="1" applyAlignment="1">
      <alignment horizontal="center" vertical="center" shrinkToFit="1"/>
    </xf>
    <xf numFmtId="0" fontId="3" fillId="5" borderId="92" xfId="2" applyFont="1" applyFill="1" applyBorder="1" applyAlignment="1">
      <alignment horizontal="center" vertical="center" shrinkToFit="1"/>
    </xf>
    <xf numFmtId="56" fontId="3" fillId="5" borderId="91" xfId="2" applyNumberFormat="1" applyFont="1" applyFill="1" applyBorder="1" applyAlignment="1">
      <alignment horizontal="center" vertical="center" shrinkToFit="1"/>
    </xf>
    <xf numFmtId="0" fontId="3" fillId="5" borderId="91" xfId="2" applyFont="1" applyFill="1" applyBorder="1" applyAlignment="1">
      <alignment horizontal="center" vertical="center"/>
    </xf>
    <xf numFmtId="0" fontId="3" fillId="5" borderId="90" xfId="2" applyFont="1" applyFill="1" applyBorder="1" applyAlignment="1">
      <alignment horizontal="center" vertical="center"/>
    </xf>
    <xf numFmtId="0" fontId="3" fillId="5" borderId="33" xfId="2" applyFont="1" applyFill="1" applyBorder="1" applyAlignment="1">
      <alignment horizontal="center" vertical="center"/>
    </xf>
    <xf numFmtId="0" fontId="5" fillId="0" borderId="51" xfId="2" applyFont="1" applyBorder="1" applyAlignment="1">
      <alignment horizontal="center" vertical="top" wrapText="1"/>
    </xf>
    <xf numFmtId="0" fontId="5" fillId="0" borderId="8" xfId="2" applyFont="1" applyBorder="1" applyAlignment="1">
      <alignment horizontal="center" vertical="top" wrapText="1"/>
    </xf>
    <xf numFmtId="0" fontId="5" fillId="0" borderId="52" xfId="2" applyFont="1" applyBorder="1" applyAlignment="1">
      <alignment horizontal="center" vertical="top" wrapText="1"/>
    </xf>
    <xf numFmtId="0" fontId="5" fillId="0" borderId="55" xfId="2" applyFont="1" applyBorder="1" applyAlignment="1">
      <alignment horizontal="center" vertical="top" wrapText="1"/>
    </xf>
    <xf numFmtId="0" fontId="5" fillId="0" borderId="0" xfId="2" applyFont="1" applyAlignment="1">
      <alignment horizontal="center" vertical="top" wrapText="1"/>
    </xf>
    <xf numFmtId="0" fontId="5" fillId="0" borderId="21" xfId="2" applyFont="1" applyBorder="1" applyAlignment="1">
      <alignment horizontal="center" vertical="top" wrapText="1"/>
    </xf>
    <xf numFmtId="0" fontId="5" fillId="0" borderId="53" xfId="2" applyFont="1" applyBorder="1" applyAlignment="1">
      <alignment horizontal="center" vertical="top" wrapText="1"/>
    </xf>
    <xf numFmtId="0" fontId="5" fillId="0" borderId="2" xfId="2" applyFont="1" applyBorder="1" applyAlignment="1">
      <alignment horizontal="center" vertical="top" wrapText="1"/>
    </xf>
    <xf numFmtId="0" fontId="5" fillId="0" borderId="54" xfId="2" applyFont="1" applyBorder="1" applyAlignment="1">
      <alignment horizontal="center" vertical="top" wrapText="1"/>
    </xf>
    <xf numFmtId="0" fontId="3" fillId="0" borderId="62" xfId="2" applyFont="1" applyBorder="1" applyAlignment="1">
      <alignment horizontal="center" vertical="center" wrapText="1"/>
    </xf>
    <xf numFmtId="0" fontId="3" fillId="0" borderId="16" xfId="2" applyFont="1" applyBorder="1" applyAlignment="1">
      <alignment horizontal="center" vertical="center" wrapText="1"/>
    </xf>
    <xf numFmtId="0" fontId="3" fillId="0" borderId="63" xfId="2" applyFont="1" applyBorder="1" applyAlignment="1">
      <alignment horizontal="center" vertical="center" textRotation="255" wrapText="1"/>
    </xf>
    <xf numFmtId="0" fontId="3" fillId="0" borderId="1" xfId="2" applyFont="1" applyBorder="1" applyAlignment="1">
      <alignment horizontal="center" vertical="center" textRotation="255" wrapText="1"/>
    </xf>
    <xf numFmtId="0" fontId="3" fillId="0" borderId="67" xfId="2" applyFont="1" applyBorder="1" applyAlignment="1">
      <alignment horizontal="center" vertical="center" textRotation="255" wrapText="1"/>
    </xf>
    <xf numFmtId="0" fontId="3" fillId="0" borderId="68" xfId="2" applyFont="1" applyBorder="1" applyAlignment="1">
      <alignment horizontal="center" vertical="center" textRotation="255" wrapText="1"/>
    </xf>
    <xf numFmtId="0" fontId="3" fillId="0" borderId="51" xfId="2" applyFont="1" applyBorder="1" applyAlignment="1">
      <alignment horizontal="center" vertical="center" wrapText="1"/>
    </xf>
    <xf numFmtId="0" fontId="3" fillId="0" borderId="52" xfId="2" applyFont="1" applyBorder="1" applyAlignment="1">
      <alignment horizontal="center" vertical="center" wrapText="1"/>
    </xf>
    <xf numFmtId="177" fontId="5" fillId="0" borderId="29" xfId="2" applyNumberFormat="1" applyFont="1" applyBorder="1" applyAlignment="1">
      <alignment horizontal="left" vertical="top" wrapText="1"/>
    </xf>
    <xf numFmtId="177" fontId="5" fillId="0" borderId="3" xfId="2" applyNumberFormat="1" applyFont="1" applyBorder="1" applyAlignment="1">
      <alignment horizontal="left" vertical="top" wrapText="1"/>
    </xf>
    <xf numFmtId="177" fontId="5" fillId="0" borderId="46" xfId="2" applyNumberFormat="1" applyFont="1" applyBorder="1" applyAlignment="1">
      <alignment horizontal="left" vertical="top" wrapText="1"/>
    </xf>
    <xf numFmtId="0" fontId="5" fillId="5" borderId="81" xfId="2" applyFont="1" applyFill="1" applyBorder="1" applyAlignment="1">
      <alignment horizontal="left" vertical="center" wrapText="1"/>
    </xf>
    <xf numFmtId="0" fontId="5" fillId="5" borderId="82" xfId="2" applyFont="1" applyFill="1" applyBorder="1" applyAlignment="1">
      <alignment horizontal="left" vertical="center" wrapText="1"/>
    </xf>
    <xf numFmtId="0" fontId="5" fillId="5" borderId="83" xfId="2" applyFont="1" applyFill="1" applyBorder="1" applyAlignment="1">
      <alignment horizontal="left" vertical="center" wrapText="1"/>
    </xf>
    <xf numFmtId="0" fontId="22" fillId="0" borderId="20" xfId="2" applyFont="1" applyBorder="1" applyAlignment="1">
      <alignment horizontal="left" vertical="top" wrapText="1"/>
    </xf>
    <xf numFmtId="0" fontId="3" fillId="0" borderId="34" xfId="2" applyFont="1" applyBorder="1" applyAlignment="1">
      <alignment horizontal="center" vertical="center" wrapText="1"/>
    </xf>
    <xf numFmtId="0" fontId="3" fillId="0" borderId="69" xfId="2" applyFont="1" applyBorder="1" applyAlignment="1">
      <alignment horizontal="center" vertical="center" wrapText="1"/>
    </xf>
    <xf numFmtId="177" fontId="5" fillId="0" borderId="34" xfId="2" applyNumberFormat="1" applyFont="1" applyBorder="1" applyAlignment="1">
      <alignment horizontal="left" vertical="top" wrapText="1"/>
    </xf>
    <xf numFmtId="177" fontId="5" fillId="0" borderId="33" xfId="2" applyNumberFormat="1" applyFont="1" applyBorder="1" applyAlignment="1">
      <alignment horizontal="left" vertical="top" wrapText="1"/>
    </xf>
    <xf numFmtId="177" fontId="5" fillId="0" borderId="47" xfId="2" applyNumberFormat="1" applyFont="1" applyBorder="1" applyAlignment="1">
      <alignment horizontal="left" vertical="top" wrapText="1"/>
    </xf>
    <xf numFmtId="0" fontId="3" fillId="0" borderId="13" xfId="2" applyFont="1" applyBorder="1" applyAlignment="1">
      <alignment horizontal="center" vertical="center" wrapText="1"/>
    </xf>
    <xf numFmtId="0" fontId="3" fillId="0" borderId="70" xfId="2" applyFont="1" applyBorder="1" applyAlignment="1">
      <alignment horizontal="center" vertical="center" shrinkToFit="1"/>
    </xf>
    <xf numFmtId="0" fontId="3" fillId="0" borderId="10" xfId="2" applyFont="1" applyBorder="1" applyAlignment="1">
      <alignment horizontal="center" vertical="center" shrinkToFit="1"/>
    </xf>
    <xf numFmtId="0" fontId="3" fillId="0" borderId="48" xfId="2" applyFont="1" applyBorder="1" applyAlignment="1">
      <alignment horizontal="center" vertical="center" shrinkToFit="1"/>
    </xf>
    <xf numFmtId="0" fontId="3" fillId="0" borderId="11" xfId="2" applyFont="1" applyBorder="1" applyAlignment="1">
      <alignment horizontal="center" vertical="center" shrinkToFit="1"/>
    </xf>
    <xf numFmtId="0" fontId="5" fillId="2" borderId="29"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30" xfId="2" applyFont="1" applyFill="1" applyBorder="1" applyAlignment="1">
      <alignment horizontal="center" vertical="center" shrinkToFit="1"/>
    </xf>
    <xf numFmtId="0" fontId="3" fillId="2" borderId="59" xfId="2" applyFont="1" applyFill="1" applyBorder="1" applyAlignment="1">
      <alignment horizontal="center" vertical="center"/>
    </xf>
    <xf numFmtId="0" fontId="3" fillId="2" borderId="38" xfId="2" applyFont="1" applyFill="1" applyBorder="1" applyAlignment="1">
      <alignment horizontal="center" vertical="center"/>
    </xf>
    <xf numFmtId="0" fontId="3" fillId="2" borderId="45" xfId="2" applyFont="1" applyFill="1" applyBorder="1" applyAlignment="1">
      <alignment horizontal="center" vertical="center"/>
    </xf>
    <xf numFmtId="0" fontId="3" fillId="2" borderId="57"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42" xfId="2" applyFont="1" applyFill="1" applyBorder="1" applyAlignment="1">
      <alignment horizontal="center" vertical="center"/>
    </xf>
    <xf numFmtId="0" fontId="5" fillId="2" borderId="57" xfId="2" applyFont="1" applyFill="1" applyBorder="1" applyAlignment="1">
      <alignment horizontal="center" vertical="center"/>
    </xf>
    <xf numFmtId="0" fontId="5" fillId="2" borderId="2" xfId="2" applyFont="1" applyFill="1" applyBorder="1" applyAlignment="1">
      <alignment horizontal="center" vertical="center"/>
    </xf>
    <xf numFmtId="0" fontId="5" fillId="2" borderId="42" xfId="2" applyFont="1" applyFill="1" applyBorder="1" applyAlignment="1">
      <alignment horizontal="center" vertical="center"/>
    </xf>
    <xf numFmtId="180" fontId="3" fillId="0" borderId="17" xfId="2" applyNumberFormat="1" applyFont="1" applyBorder="1" applyAlignment="1">
      <alignment horizontal="center" vertical="center" shrinkToFit="1"/>
    </xf>
    <xf numFmtId="180" fontId="3" fillId="0" borderId="40" xfId="2" applyNumberFormat="1" applyFont="1" applyBorder="1" applyAlignment="1">
      <alignment horizontal="center" vertical="center" shrinkToFit="1"/>
    </xf>
    <xf numFmtId="0" fontId="3" fillId="0" borderId="18" xfId="2" applyFont="1" applyBorder="1" applyAlignment="1">
      <alignment horizontal="center" vertical="center" shrinkToFit="1"/>
    </xf>
    <xf numFmtId="0" fontId="3" fillId="0" borderId="117" xfId="2" applyFont="1" applyBorder="1" applyAlignment="1">
      <alignment horizontal="center" vertical="center" wrapText="1"/>
    </xf>
    <xf numFmtId="0" fontId="3" fillId="0" borderId="76" xfId="2" applyFont="1" applyBorder="1" applyAlignment="1">
      <alignment horizontal="center" vertical="center" wrapText="1"/>
    </xf>
    <xf numFmtId="0" fontId="3" fillId="0" borderId="118" xfId="2" applyFont="1" applyBorder="1" applyAlignment="1">
      <alignment horizontal="center" vertical="center" wrapText="1"/>
    </xf>
    <xf numFmtId="178" fontId="3" fillId="0" borderId="117" xfId="2" applyNumberFormat="1" applyFont="1" applyBorder="1" applyAlignment="1">
      <alignment horizontal="center" vertical="center" wrapText="1"/>
    </xf>
    <xf numFmtId="178" fontId="3" fillId="0" borderId="76" xfId="2" applyNumberFormat="1" applyFont="1" applyBorder="1" applyAlignment="1">
      <alignment horizontal="center" vertical="center" wrapText="1"/>
    </xf>
    <xf numFmtId="178" fontId="3" fillId="0" borderId="118" xfId="2" applyNumberFormat="1" applyFont="1" applyBorder="1" applyAlignment="1">
      <alignment horizontal="center" vertical="center" wrapText="1"/>
    </xf>
    <xf numFmtId="178" fontId="3" fillId="0" borderId="119" xfId="2" applyNumberFormat="1" applyFont="1" applyBorder="1" applyAlignment="1">
      <alignment horizontal="center" vertical="center" wrapText="1"/>
    </xf>
    <xf numFmtId="178" fontId="3" fillId="0" borderId="120" xfId="2" applyNumberFormat="1" applyFont="1" applyBorder="1" applyAlignment="1">
      <alignment horizontal="center" vertical="center" wrapText="1"/>
    </xf>
    <xf numFmtId="0" fontId="21" fillId="0" borderId="74" xfId="2" applyFont="1" applyBorder="1" applyAlignment="1">
      <alignment horizontal="center" vertical="center"/>
    </xf>
    <xf numFmtId="0" fontId="21" fillId="0" borderId="13" xfId="2" applyFont="1" applyBorder="1" applyAlignment="1">
      <alignment horizontal="center" vertical="center"/>
    </xf>
    <xf numFmtId="0" fontId="21" fillId="0" borderId="55" xfId="2" applyFont="1" applyBorder="1" applyAlignment="1">
      <alignment horizontal="center" vertical="center"/>
    </xf>
    <xf numFmtId="0" fontId="21" fillId="0" borderId="0" xfId="2" applyFont="1" applyAlignment="1">
      <alignment horizontal="center" vertical="center"/>
    </xf>
    <xf numFmtId="0" fontId="20" fillId="0" borderId="0" xfId="2">
      <alignment vertical="center"/>
    </xf>
    <xf numFmtId="0" fontId="3" fillId="0" borderId="0" xfId="2" applyFont="1" applyAlignment="1">
      <alignment horizontal="center" vertical="center" wrapText="1"/>
    </xf>
    <xf numFmtId="0" fontId="3" fillId="0" borderId="116" xfId="2" applyFont="1" applyBorder="1" applyAlignment="1">
      <alignment horizontal="center" vertical="center" wrapText="1"/>
    </xf>
    <xf numFmtId="0" fontId="3" fillId="0" borderId="29" xfId="2" applyFont="1" applyBorder="1" applyAlignment="1">
      <alignment horizontal="center" vertical="center"/>
    </xf>
    <xf numFmtId="0" fontId="3" fillId="0" borderId="30" xfId="2" applyFont="1" applyBorder="1" applyAlignment="1">
      <alignment horizontal="center" vertical="center"/>
    </xf>
    <xf numFmtId="0" fontId="3" fillId="0" borderId="28"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30" xfId="2" applyFont="1" applyBorder="1" applyAlignment="1">
      <alignment horizontal="center" vertical="center" shrinkToFit="1"/>
    </xf>
    <xf numFmtId="56" fontId="3" fillId="0" borderId="28" xfId="2" applyNumberFormat="1" applyFont="1" applyBorder="1" applyAlignment="1">
      <alignment horizontal="center" vertical="center" shrinkToFit="1"/>
    </xf>
    <xf numFmtId="0" fontId="3" fillId="0" borderId="28" xfId="2" applyFont="1" applyBorder="1" applyAlignment="1">
      <alignment horizontal="center" vertical="center"/>
    </xf>
    <xf numFmtId="0" fontId="3" fillId="0" borderId="3" xfId="2" applyFont="1" applyBorder="1" applyAlignment="1">
      <alignment horizontal="center" vertical="center"/>
    </xf>
    <xf numFmtId="0" fontId="3" fillId="2" borderId="25" xfId="2" applyFont="1" applyFill="1" applyBorder="1" applyAlignment="1">
      <alignment horizontal="center" vertical="center"/>
    </xf>
    <xf numFmtId="0" fontId="3" fillId="2" borderId="44" xfId="2" applyFont="1" applyFill="1" applyBorder="1" applyAlignment="1">
      <alignment horizontal="center" vertical="center"/>
    </xf>
    <xf numFmtId="0" fontId="3" fillId="2" borderId="26" xfId="2" applyFont="1" applyFill="1" applyBorder="1" applyAlignment="1">
      <alignment horizontal="center" vertical="center"/>
    </xf>
    <xf numFmtId="0" fontId="3" fillId="2" borderId="27" xfId="2" applyFont="1" applyFill="1" applyBorder="1" applyAlignment="1">
      <alignment horizontal="center" vertical="center"/>
    </xf>
    <xf numFmtId="0" fontId="3" fillId="2" borderId="28" xfId="2" applyFont="1" applyFill="1" applyBorder="1" applyAlignment="1">
      <alignment horizontal="center" vertical="center"/>
    </xf>
    <xf numFmtId="0" fontId="3" fillId="2" borderId="121" xfId="2" applyFont="1" applyFill="1" applyBorder="1" applyAlignment="1">
      <alignment horizontal="center" vertical="center"/>
    </xf>
    <xf numFmtId="0" fontId="3" fillId="2" borderId="122" xfId="2" applyFont="1" applyFill="1" applyBorder="1" applyAlignment="1">
      <alignment horizontal="center" vertical="center"/>
    </xf>
    <xf numFmtId="0" fontId="3" fillId="2" borderId="64" xfId="2" applyFont="1" applyFill="1" applyBorder="1" applyAlignment="1">
      <alignment horizontal="center" vertical="center"/>
    </xf>
    <xf numFmtId="0" fontId="3" fillId="2" borderId="31" xfId="2" applyFont="1" applyFill="1" applyBorder="1" applyAlignment="1">
      <alignment horizontal="center" vertical="center"/>
    </xf>
    <xf numFmtId="0" fontId="3" fillId="2" borderId="24" xfId="2" applyFont="1" applyFill="1" applyBorder="1" applyAlignment="1">
      <alignment horizontal="center" vertical="center"/>
    </xf>
    <xf numFmtId="0" fontId="3" fillId="2" borderId="32" xfId="2" applyFont="1" applyFill="1" applyBorder="1" applyAlignment="1">
      <alignment horizontal="center" vertical="center"/>
    </xf>
    <xf numFmtId="0" fontId="3" fillId="2" borderId="12" xfId="2" applyFont="1" applyFill="1" applyBorder="1" applyAlignment="1">
      <alignment horizontal="center" vertical="center" textRotation="255" wrapText="1"/>
    </xf>
    <xf numFmtId="0" fontId="3" fillId="2" borderId="13" xfId="2" applyFont="1" applyFill="1" applyBorder="1" applyAlignment="1">
      <alignment horizontal="center" vertical="center" textRotation="255" wrapText="1"/>
    </xf>
    <xf numFmtId="0" fontId="3" fillId="2" borderId="20" xfId="2" applyFont="1" applyFill="1" applyBorder="1" applyAlignment="1">
      <alignment horizontal="center" vertical="center" textRotation="255" wrapText="1"/>
    </xf>
    <xf numFmtId="0" fontId="3" fillId="2" borderId="0" xfId="2" applyFont="1" applyFill="1" applyAlignment="1">
      <alignment horizontal="center" vertical="center" textRotation="255" wrapText="1"/>
    </xf>
    <xf numFmtId="0" fontId="3" fillId="2" borderId="22" xfId="2" applyFont="1" applyFill="1" applyBorder="1" applyAlignment="1">
      <alignment horizontal="center" vertical="center" textRotation="255" wrapText="1"/>
    </xf>
    <xf numFmtId="0" fontId="3" fillId="2" borderId="10" xfId="2" applyFont="1" applyFill="1" applyBorder="1" applyAlignment="1">
      <alignment horizontal="center" vertical="center" textRotation="255" wrapText="1"/>
    </xf>
    <xf numFmtId="0" fontId="3" fillId="0" borderId="55" xfId="2" applyFont="1" applyBorder="1" applyAlignment="1">
      <alignment horizontal="center" vertical="center" wrapText="1"/>
    </xf>
    <xf numFmtId="0" fontId="3" fillId="0" borderId="21"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1" xfId="2" applyFont="1" applyBorder="1" applyAlignment="1">
      <alignment horizontal="center" vertical="center" wrapText="1"/>
    </xf>
    <xf numFmtId="0" fontId="3" fillId="0" borderId="53" xfId="2" applyFont="1" applyBorder="1" applyAlignment="1">
      <alignment horizontal="center" vertical="center"/>
    </xf>
    <xf numFmtId="0" fontId="3" fillId="0" borderId="54" xfId="2" applyFont="1" applyBorder="1" applyAlignment="1">
      <alignment horizontal="center" vertical="center"/>
    </xf>
    <xf numFmtId="0" fontId="23" fillId="0" borderId="28" xfId="2" applyFont="1" applyBorder="1" applyAlignment="1">
      <alignment horizontal="center" vertical="center" shrinkToFit="1"/>
    </xf>
    <xf numFmtId="0" fontId="23" fillId="0" borderId="3" xfId="2" applyFont="1" applyBorder="1" applyAlignment="1">
      <alignment horizontal="center" vertical="center" shrinkToFit="1"/>
    </xf>
    <xf numFmtId="0" fontId="3" fillId="2" borderId="18" xfId="2" applyFont="1" applyFill="1" applyBorder="1" applyAlignment="1">
      <alignment horizontal="center" vertical="center"/>
    </xf>
    <xf numFmtId="0" fontId="3" fillId="2" borderId="44" xfId="2" applyFont="1" applyFill="1" applyBorder="1" applyAlignment="1">
      <alignment horizontal="center" vertical="center" shrinkToFit="1"/>
    </xf>
    <xf numFmtId="0" fontId="3" fillId="2" borderId="40" xfId="2" applyFont="1" applyFill="1" applyBorder="1" applyAlignment="1">
      <alignment horizontal="center" vertical="center" shrinkToFit="1"/>
    </xf>
    <xf numFmtId="0" fontId="3" fillId="0" borderId="39" xfId="2" applyFont="1" applyBorder="1">
      <alignment vertical="center"/>
    </xf>
    <xf numFmtId="0" fontId="21" fillId="0" borderId="0" xfId="2" applyFont="1">
      <alignment vertical="center"/>
    </xf>
    <xf numFmtId="0" fontId="3" fillId="0" borderId="34" xfId="2" applyFont="1" applyBorder="1" applyAlignment="1">
      <alignment horizontal="center" vertical="center"/>
    </xf>
    <xf numFmtId="0" fontId="3" fillId="0" borderId="23" xfId="2" applyFont="1" applyBorder="1" applyAlignment="1">
      <alignment horizontal="center" vertical="center"/>
    </xf>
    <xf numFmtId="56" fontId="3" fillId="0" borderId="32" xfId="2" applyNumberFormat="1" applyFont="1" applyBorder="1" applyAlignment="1">
      <alignment horizontal="center" vertical="center" shrinkToFit="1"/>
    </xf>
    <xf numFmtId="0" fontId="3" fillId="0" borderId="32" xfId="2" applyFont="1" applyBorder="1" applyAlignment="1">
      <alignment horizontal="center" vertical="center"/>
    </xf>
    <xf numFmtId="0" fontId="3" fillId="0" borderId="33" xfId="2" applyFont="1" applyBorder="1" applyAlignment="1">
      <alignment horizontal="center" vertical="center"/>
    </xf>
    <xf numFmtId="0" fontId="20" fillId="0" borderId="2" xfId="2" applyBorder="1">
      <alignment vertical="center"/>
    </xf>
    <xf numFmtId="0" fontId="20" fillId="0" borderId="115" xfId="2" applyBorder="1">
      <alignment vertical="center"/>
    </xf>
    <xf numFmtId="0" fontId="3" fillId="0" borderId="11" xfId="2" applyFont="1" applyBorder="1" applyAlignment="1">
      <alignment horizontal="center" vertical="center"/>
    </xf>
    <xf numFmtId="0" fontId="2" fillId="0" borderId="0" xfId="0" applyFont="1" applyAlignment="1">
      <alignment horizontal="right" vertical="top"/>
    </xf>
    <xf numFmtId="0" fontId="3" fillId="0" borderId="0" xfId="0" applyFont="1" applyAlignment="1">
      <alignment horizontal="right" vertical="top"/>
    </xf>
    <xf numFmtId="0" fontId="24" fillId="0" borderId="0" xfId="0" applyFont="1" applyAlignment="1">
      <alignment vertical="center" wrapText="1"/>
    </xf>
    <xf numFmtId="177" fontId="7" fillId="2" borderId="1" xfId="0" applyNumberFormat="1" applyFont="1" applyFill="1" applyBorder="1" applyAlignment="1" applyProtection="1">
      <alignment horizontal="center" vertical="center" shrinkToFit="1"/>
      <protection locked="0"/>
    </xf>
    <xf numFmtId="177" fontId="7" fillId="2" borderId="29" xfId="0" applyNumberFormat="1" applyFont="1" applyFill="1" applyBorder="1" applyAlignment="1" applyProtection="1">
      <alignment horizontal="center" vertical="center" shrinkToFit="1"/>
      <protection locked="0"/>
    </xf>
    <xf numFmtId="177" fontId="7" fillId="2" borderId="50" xfId="0" applyNumberFormat="1" applyFont="1" applyFill="1" applyBorder="1" applyAlignment="1" applyProtection="1">
      <alignment horizontal="center" vertical="center" shrinkToFit="1"/>
      <protection locked="0"/>
    </xf>
    <xf numFmtId="0" fontId="2" fillId="0" borderId="29" xfId="0" applyFont="1" applyBorder="1" applyAlignment="1">
      <alignment horizontal="center" vertical="center"/>
    </xf>
    <xf numFmtId="0" fontId="3" fillId="0" borderId="3" xfId="0" applyFont="1" applyBorder="1" applyAlignment="1">
      <alignment horizontal="center" vertical="center"/>
    </xf>
    <xf numFmtId="0" fontId="3" fillId="0" borderId="50" xfId="0" applyFont="1" applyBorder="1" applyAlignment="1">
      <alignment horizontal="center" vertical="center"/>
    </xf>
    <xf numFmtId="0" fontId="3" fillId="0" borderId="29"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2" fillId="0" borderId="29"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50" xfId="0" applyFont="1" applyBorder="1" applyAlignment="1">
      <alignment horizontal="center" vertical="center" shrinkToFit="1"/>
    </xf>
    <xf numFmtId="0" fontId="0" fillId="3" borderId="2" xfId="0"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0" fillId="2" borderId="1" xfId="0" applyFill="1" applyBorder="1" applyAlignment="1" applyProtection="1">
      <alignment horizontal="center" vertical="center" shrinkToFit="1"/>
      <protection locked="0"/>
    </xf>
    <xf numFmtId="0" fontId="26" fillId="0" borderId="29" xfId="2" applyFont="1" applyBorder="1" applyAlignment="1">
      <alignment horizontal="center" vertical="center"/>
    </xf>
    <xf numFmtId="0" fontId="26" fillId="0" borderId="3" xfId="2" applyFont="1" applyBorder="1" applyAlignment="1">
      <alignment horizontal="center" vertical="center"/>
    </xf>
    <xf numFmtId="0" fontId="26" fillId="0" borderId="50" xfId="2" applyFont="1" applyBorder="1" applyAlignment="1">
      <alignment horizontal="center" vertical="center"/>
    </xf>
    <xf numFmtId="0" fontId="27" fillId="0" borderId="51" xfId="2" applyFont="1" applyBorder="1" applyAlignment="1">
      <alignment horizontal="center" vertical="center"/>
    </xf>
    <xf numFmtId="0" fontId="27" fillId="0" borderId="52" xfId="2" applyFont="1" applyBorder="1" applyAlignment="1">
      <alignment horizontal="center" vertical="center"/>
    </xf>
    <xf numFmtId="0" fontId="27" fillId="0" borderId="55" xfId="2" applyFont="1" applyBorder="1" applyAlignment="1">
      <alignment horizontal="center" vertical="center"/>
    </xf>
    <xf numFmtId="0" fontId="27" fillId="0" borderId="21" xfId="2" applyFont="1" applyBorder="1" applyAlignment="1">
      <alignment horizontal="center" vertical="center"/>
    </xf>
    <xf numFmtId="0" fontId="27" fillId="0" borderId="53" xfId="2" applyFont="1" applyBorder="1" applyAlignment="1">
      <alignment horizontal="center" vertical="center"/>
    </xf>
    <xf numFmtId="0" fontId="27" fillId="0" borderId="54" xfId="2" applyFont="1" applyBorder="1" applyAlignment="1">
      <alignment horizontal="center" vertical="center"/>
    </xf>
    <xf numFmtId="0" fontId="17" fillId="0" borderId="1" xfId="2" applyFont="1" applyBorder="1" applyAlignment="1">
      <alignment horizontal="center" vertical="center"/>
    </xf>
    <xf numFmtId="0" fontId="38" fillId="0" borderId="1" xfId="0" applyFont="1" applyBorder="1" applyAlignment="1">
      <alignment horizontal="center" vertical="center"/>
    </xf>
    <xf numFmtId="0" fontId="0" fillId="0" borderId="0" xfId="0" applyProtection="1">
      <alignment vertical="center"/>
      <protection locked="0"/>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0" xfId="0">
      <alignment vertical="center"/>
    </xf>
    <xf numFmtId="0" fontId="0" fillId="0" borderId="1" xfId="0" applyBorder="1" applyAlignment="1">
      <alignment horizontal="center" vertical="center"/>
    </xf>
    <xf numFmtId="0" fontId="0" fillId="3" borderId="1" xfId="0" applyFill="1" applyBorder="1" applyAlignment="1" applyProtection="1">
      <alignment vertical="center" shrinkToFit="1"/>
      <protection locked="0"/>
    </xf>
    <xf numFmtId="0" fontId="0" fillId="3" borderId="1" xfId="0" applyFill="1" applyBorder="1" applyAlignment="1" applyProtection="1">
      <alignment horizontal="center" vertical="center" shrinkToFit="1"/>
      <protection locked="0"/>
    </xf>
    <xf numFmtId="177" fontId="7" fillId="3" borderId="1" xfId="0" applyNumberFormat="1" applyFont="1" applyFill="1" applyBorder="1" applyAlignment="1" applyProtection="1">
      <alignment horizontal="center" vertical="center" shrinkToFit="1"/>
      <protection locked="0"/>
    </xf>
    <xf numFmtId="177" fontId="7" fillId="3" borderId="29" xfId="0" applyNumberFormat="1" applyFont="1" applyFill="1" applyBorder="1" applyAlignment="1" applyProtection="1">
      <alignment horizontal="center" vertical="center" shrinkToFit="1"/>
      <protection locked="0"/>
    </xf>
    <xf numFmtId="0" fontId="10" fillId="0" borderId="0" xfId="0" applyFont="1" applyAlignment="1">
      <alignment vertical="center" wrapText="1"/>
    </xf>
    <xf numFmtId="0" fontId="0" fillId="0" borderId="1" xfId="0" applyBorder="1" applyAlignment="1">
      <alignment horizontal="center" vertical="center" shrinkToFit="1"/>
    </xf>
    <xf numFmtId="176" fontId="0" fillId="2" borderId="1" xfId="0" applyNumberFormat="1" applyFill="1" applyBorder="1" applyAlignment="1" applyProtection="1">
      <alignment horizontal="center" vertical="center" shrinkToFit="1"/>
      <protection locked="0"/>
    </xf>
    <xf numFmtId="176" fontId="0" fillId="2" borderId="1" xfId="0" applyNumberFormat="1" applyFill="1" applyBorder="1" applyAlignment="1" applyProtection="1">
      <alignment vertical="center" shrinkToFit="1"/>
      <protection locked="0"/>
    </xf>
    <xf numFmtId="0" fontId="2" fillId="2" borderId="1" xfId="0" applyFont="1" applyFill="1" applyBorder="1" applyAlignment="1" applyProtection="1">
      <alignment horizontal="center" vertical="center" shrinkToFit="1"/>
      <protection locked="0"/>
    </xf>
    <xf numFmtId="176" fontId="0" fillId="0" borderId="1" xfId="0" applyNumberFormat="1" applyBorder="1" applyAlignment="1">
      <alignment vertical="center" shrinkToFit="1"/>
    </xf>
    <xf numFmtId="176" fontId="0" fillId="2" borderId="29" xfId="0" applyNumberFormat="1" applyFill="1" applyBorder="1" applyAlignment="1" applyProtection="1">
      <alignment horizontal="center" vertical="center" shrinkToFit="1"/>
      <protection locked="0"/>
    </xf>
    <xf numFmtId="176" fontId="0" fillId="2" borderId="3" xfId="0" applyNumberFormat="1" applyFill="1" applyBorder="1" applyAlignment="1" applyProtection="1">
      <alignment horizontal="center" vertical="center" shrinkToFit="1"/>
      <protection locked="0"/>
    </xf>
    <xf numFmtId="176" fontId="0" fillId="2" borderId="50" xfId="0" applyNumberFormat="1" applyFill="1" applyBorder="1" applyAlignment="1" applyProtection="1">
      <alignment horizontal="center" vertical="center" shrinkToFit="1"/>
      <protection locked="0"/>
    </xf>
    <xf numFmtId="0" fontId="0" fillId="2" borderId="2" xfId="0" applyFill="1" applyBorder="1" applyAlignment="1" applyProtection="1">
      <alignment vertical="center" shrinkToFit="1"/>
      <protection locked="0"/>
    </xf>
    <xf numFmtId="0" fontId="7" fillId="0" borderId="0" xfId="0" applyFont="1" applyAlignment="1">
      <alignment horizontal="right" vertical="center"/>
    </xf>
    <xf numFmtId="176" fontId="0" fillId="0" borderId="29" xfId="0" applyNumberFormat="1" applyBorder="1" applyAlignment="1">
      <alignment vertical="center" shrinkToFit="1"/>
    </xf>
    <xf numFmtId="176" fontId="0" fillId="0" borderId="3" xfId="0" applyNumberFormat="1" applyBorder="1" applyAlignment="1">
      <alignment vertical="center" shrinkToFit="1"/>
    </xf>
    <xf numFmtId="176" fontId="0" fillId="0" borderId="50" xfId="0" applyNumberFormat="1" applyBorder="1" applyAlignment="1">
      <alignment vertical="center" shrinkToFit="1"/>
    </xf>
    <xf numFmtId="0" fontId="0" fillId="2" borderId="29" xfId="0" applyFill="1" applyBorder="1" applyAlignment="1" applyProtection="1">
      <alignment horizontal="center" vertical="center" shrinkToFit="1"/>
      <protection locked="0"/>
    </xf>
    <xf numFmtId="0" fontId="0" fillId="2" borderId="50" xfId="0" applyFill="1" applyBorder="1" applyAlignment="1" applyProtection="1">
      <alignment horizontal="center" vertical="center" shrinkToFit="1"/>
      <protection locked="0"/>
    </xf>
    <xf numFmtId="0" fontId="0" fillId="0" borderId="29" xfId="0" applyBorder="1" applyAlignment="1">
      <alignment horizontal="center" vertical="center" shrinkToFit="1"/>
    </xf>
    <xf numFmtId="0" fontId="0" fillId="0" borderId="3" xfId="0" applyBorder="1" applyAlignment="1">
      <alignment horizontal="center" vertical="center" shrinkToFit="1"/>
    </xf>
    <xf numFmtId="0" fontId="0" fillId="0" borderId="50" xfId="0" applyBorder="1" applyAlignment="1">
      <alignment horizontal="center" vertical="center" shrinkToFit="1"/>
    </xf>
    <xf numFmtId="176" fontId="0" fillId="2" borderId="29" xfId="0" applyNumberFormat="1" applyFill="1" applyBorder="1" applyAlignment="1" applyProtection="1">
      <alignment vertical="center" shrinkToFit="1"/>
      <protection locked="0"/>
    </xf>
    <xf numFmtId="176" fontId="0" fillId="2" borderId="3" xfId="0" applyNumberFormat="1" applyFill="1" applyBorder="1" applyAlignment="1" applyProtection="1">
      <alignment vertical="center" shrinkToFit="1"/>
      <protection locked="0"/>
    </xf>
    <xf numFmtId="176" fontId="0" fillId="2" borderId="50" xfId="0" applyNumberFormat="1" applyFill="1" applyBorder="1" applyAlignment="1" applyProtection="1">
      <alignment vertical="center" shrinkToFit="1"/>
      <protection locked="0"/>
    </xf>
    <xf numFmtId="0" fontId="2" fillId="2" borderId="29" xfId="0" applyFont="1" applyFill="1" applyBorder="1" applyAlignment="1" applyProtection="1">
      <alignment horizontal="center" vertical="center" shrinkToFit="1"/>
      <protection locked="0"/>
    </xf>
    <xf numFmtId="0" fontId="2" fillId="2" borderId="50" xfId="0" applyFont="1" applyFill="1" applyBorder="1" applyAlignment="1" applyProtection="1">
      <alignment horizontal="center" vertical="center" shrinkToFit="1"/>
      <protection locked="0"/>
    </xf>
    <xf numFmtId="176" fontId="0" fillId="0" borderId="5" xfId="0" applyNumberFormat="1" applyBorder="1" applyAlignment="1">
      <alignment horizontal="center" vertical="center"/>
    </xf>
    <xf numFmtId="176" fontId="0" fillId="0" borderId="6" xfId="0" applyNumberFormat="1" applyBorder="1" applyAlignment="1">
      <alignment horizontal="center" vertical="center"/>
    </xf>
    <xf numFmtId="176" fontId="0" fillId="0" borderId="6" xfId="0" applyNumberFormat="1" applyBorder="1">
      <alignment vertical="center"/>
    </xf>
    <xf numFmtId="176" fontId="0" fillId="0" borderId="7" xfId="0" applyNumberFormat="1" applyBorder="1">
      <alignment vertical="center"/>
    </xf>
    <xf numFmtId="0" fontId="7" fillId="0" borderId="0" xfId="0" applyFont="1" applyAlignment="1">
      <alignment horizontal="right" vertical="center" wrapText="1"/>
    </xf>
    <xf numFmtId="176" fontId="0" fillId="2" borderId="29" xfId="0" applyNumberFormat="1" applyFill="1" applyBorder="1" applyAlignment="1" applyProtection="1">
      <alignment horizontal="center" vertical="center"/>
      <protection locked="0"/>
    </xf>
    <xf numFmtId="176" fontId="0" fillId="2" borderId="3" xfId="0" applyNumberFormat="1" applyFill="1" applyBorder="1" applyAlignment="1" applyProtection="1">
      <alignment horizontal="center" vertical="center"/>
      <protection locked="0"/>
    </xf>
    <xf numFmtId="176" fontId="0" fillId="2" borderId="50" xfId="0" applyNumberFormat="1" applyFill="1" applyBorder="1" applyAlignment="1" applyProtection="1">
      <alignment horizontal="center" vertical="center"/>
      <protection locked="0"/>
    </xf>
    <xf numFmtId="176" fontId="0" fillId="2" borderId="29" xfId="0" applyNumberFormat="1" applyFill="1" applyBorder="1" applyProtection="1">
      <alignment vertical="center"/>
      <protection locked="0"/>
    </xf>
    <xf numFmtId="176" fontId="0" fillId="2" borderId="3" xfId="0" applyNumberFormat="1" applyFill="1" applyBorder="1" applyProtection="1">
      <alignment vertical="center"/>
      <protection locked="0"/>
    </xf>
    <xf numFmtId="176" fontId="0" fillId="2" borderId="50" xfId="0" applyNumberFormat="1" applyFill="1" applyBorder="1" applyProtection="1">
      <alignment vertical="center"/>
      <protection locked="0"/>
    </xf>
    <xf numFmtId="0" fontId="0" fillId="0" borderId="29" xfId="0" applyBorder="1" applyAlignment="1">
      <alignment horizontal="center" vertical="center"/>
    </xf>
    <xf numFmtId="0" fontId="0" fillId="0" borderId="3" xfId="0" applyBorder="1" applyAlignment="1">
      <alignment horizontal="center" vertical="center"/>
    </xf>
    <xf numFmtId="0" fontId="0" fillId="0" borderId="50" xfId="0" applyBorder="1" applyAlignment="1">
      <alignment horizontal="center" vertical="center"/>
    </xf>
    <xf numFmtId="0" fontId="0" fillId="2" borderId="29"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50" xfId="0" applyFont="1" applyFill="1" applyBorder="1" applyAlignment="1" applyProtection="1">
      <alignment horizontal="center" vertical="center"/>
      <protection locked="0"/>
    </xf>
    <xf numFmtId="176" fontId="0" fillId="0" borderId="29" xfId="0" applyNumberFormat="1" applyBorder="1">
      <alignment vertical="center"/>
    </xf>
    <xf numFmtId="176" fontId="0" fillId="0" borderId="3" xfId="0" applyNumberFormat="1" applyBorder="1">
      <alignment vertical="center"/>
    </xf>
    <xf numFmtId="176" fontId="0" fillId="0" borderId="50" xfId="0" applyNumberFormat="1" applyBorder="1">
      <alignment vertical="center"/>
    </xf>
    <xf numFmtId="0" fontId="0" fillId="2" borderId="1" xfId="0" applyFill="1" applyBorder="1" applyAlignment="1" applyProtection="1">
      <alignment horizontal="center" vertical="center"/>
      <protection locked="0"/>
    </xf>
    <xf numFmtId="176" fontId="0" fillId="2" borderId="1" xfId="0" applyNumberFormat="1" applyFill="1" applyBorder="1" applyAlignment="1" applyProtection="1">
      <alignment horizontal="center" vertical="center"/>
      <protection locked="0"/>
    </xf>
    <xf numFmtId="176" fontId="0" fillId="2" borderId="1" xfId="0" applyNumberFormat="1" applyFill="1" applyBorder="1" applyProtection="1">
      <alignment vertical="center"/>
      <protection locked="0"/>
    </xf>
    <xf numFmtId="0" fontId="2" fillId="2" borderId="1" xfId="0" applyFont="1" applyFill="1" applyBorder="1" applyAlignment="1" applyProtection="1">
      <alignment horizontal="center" vertical="center"/>
      <protection locked="0"/>
    </xf>
    <xf numFmtId="176" fontId="0" fillId="0" borderId="1" xfId="0" applyNumberFormat="1" applyBorder="1">
      <alignment vertical="center"/>
    </xf>
    <xf numFmtId="0" fontId="2" fillId="0" borderId="2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0" xfId="0" applyFont="1" applyBorder="1" applyAlignment="1">
      <alignment horizontal="center" vertical="center" wrapText="1"/>
    </xf>
    <xf numFmtId="0" fontId="0" fillId="3" borderId="2" xfId="0" applyFill="1" applyBorder="1" applyProtection="1">
      <alignment vertical="center"/>
      <protection locked="0"/>
    </xf>
    <xf numFmtId="0" fontId="34" fillId="7" borderId="51" xfId="2" applyFont="1" applyFill="1" applyBorder="1" applyAlignment="1">
      <alignment horizontal="center" vertical="center"/>
    </xf>
    <xf numFmtId="0" fontId="34" fillId="7" borderId="8" xfId="2" applyFont="1" applyFill="1" applyBorder="1" applyAlignment="1">
      <alignment horizontal="center" vertical="center"/>
    </xf>
    <xf numFmtId="0" fontId="5" fillId="0" borderId="155" xfId="2" applyFont="1" applyBorder="1" applyAlignment="1">
      <alignment horizontal="center" vertical="center" shrinkToFit="1"/>
    </xf>
    <xf numFmtId="0" fontId="5" fillId="0" borderId="157" xfId="2" applyFont="1" applyBorder="1" applyAlignment="1">
      <alignment horizontal="center" vertical="center" shrinkToFit="1"/>
    </xf>
    <xf numFmtId="0" fontId="5" fillId="0" borderId="156" xfId="2" applyFont="1" applyBorder="1" applyAlignment="1">
      <alignment horizontal="center" vertical="center" wrapText="1"/>
    </xf>
    <xf numFmtId="0" fontId="5" fillId="0" borderId="155" xfId="2" applyFont="1" applyBorder="1" applyAlignment="1">
      <alignment horizontal="center" vertical="center" wrapText="1"/>
    </xf>
    <xf numFmtId="0" fontId="5" fillId="0" borderId="158" xfId="2" applyFont="1" applyBorder="1" applyAlignment="1">
      <alignment horizontal="center" vertical="center" shrinkToFit="1"/>
    </xf>
    <xf numFmtId="0" fontId="33" fillId="0" borderId="36" xfId="2" applyFont="1" applyBorder="1">
      <alignment vertical="center"/>
    </xf>
    <xf numFmtId="0" fontId="33" fillId="0" borderId="37" xfId="2" applyFont="1" applyBorder="1">
      <alignment vertical="center"/>
    </xf>
    <xf numFmtId="0" fontId="33" fillId="0" borderId="58" xfId="2" applyFont="1" applyBorder="1">
      <alignment vertical="center"/>
    </xf>
    <xf numFmtId="0" fontId="33" fillId="0" borderId="37" xfId="2" applyFont="1" applyBorder="1" applyAlignment="1">
      <alignment horizontal="center" vertical="center"/>
    </xf>
    <xf numFmtId="0" fontId="5" fillId="0" borderId="12" xfId="2" applyFont="1" applyBorder="1" applyAlignment="1">
      <alignment vertical="center" wrapText="1"/>
    </xf>
    <xf numFmtId="0" fontId="5" fillId="0" borderId="13" xfId="2" applyFont="1" applyBorder="1" applyAlignment="1">
      <alignment vertical="center" wrapText="1"/>
    </xf>
    <xf numFmtId="0" fontId="5" fillId="0" borderId="14" xfId="2" applyFont="1" applyBorder="1" applyAlignment="1">
      <alignment vertical="center" wrapText="1"/>
    </xf>
    <xf numFmtId="0" fontId="5" fillId="0" borderId="20" xfId="2" applyFont="1" applyBorder="1" applyAlignment="1">
      <alignment vertical="center" wrapText="1"/>
    </xf>
    <xf numFmtId="0" fontId="5" fillId="0" borderId="0" xfId="2" applyFont="1" applyAlignment="1">
      <alignment vertical="center" wrapText="1"/>
    </xf>
    <xf numFmtId="0" fontId="5" fillId="0" borderId="21" xfId="2" applyFont="1" applyBorder="1" applyAlignment="1">
      <alignment vertical="center" wrapText="1"/>
    </xf>
    <xf numFmtId="0" fontId="5" fillId="0" borderId="22" xfId="2" applyFont="1" applyBorder="1" applyAlignment="1">
      <alignment vertical="center" wrapText="1"/>
    </xf>
    <xf numFmtId="0" fontId="5" fillId="0" borderId="10" xfId="2" applyFont="1" applyBorder="1" applyAlignment="1">
      <alignment vertical="center" wrapText="1"/>
    </xf>
    <xf numFmtId="0" fontId="5" fillId="0" borderId="11" xfId="2" applyFont="1" applyBorder="1" applyAlignment="1">
      <alignment vertical="center" wrapText="1"/>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22" xfId="2" applyFont="1" applyBorder="1" applyAlignment="1">
      <alignment horizontal="center" vertical="center" wrapText="1"/>
    </xf>
    <xf numFmtId="0" fontId="5" fillId="0" borderId="10"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152" xfId="2" applyFont="1" applyBorder="1" applyAlignment="1">
      <alignment vertical="center" wrapText="1"/>
    </xf>
    <xf numFmtId="0" fontId="5" fillId="0" borderId="153" xfId="2" applyFont="1" applyBorder="1" applyAlignment="1">
      <alignment vertical="center" wrapText="1"/>
    </xf>
    <xf numFmtId="0" fontId="5" fillId="0" borderId="154" xfId="2" applyFont="1" applyBorder="1" applyAlignment="1">
      <alignment vertical="center" wrapText="1"/>
    </xf>
    <xf numFmtId="0" fontId="5" fillId="0" borderId="48" xfId="2" applyFont="1" applyBorder="1" applyAlignment="1">
      <alignment horizontal="center" vertical="center" wrapText="1"/>
    </xf>
    <xf numFmtId="0" fontId="5" fillId="0" borderId="70" xfId="2" applyFont="1" applyBorder="1" applyAlignment="1">
      <alignment horizontal="center" vertical="center" shrinkToFit="1"/>
    </xf>
    <xf numFmtId="0" fontId="3" fillId="0" borderId="12" xfId="2" applyFont="1" applyBorder="1">
      <alignment vertical="center"/>
    </xf>
    <xf numFmtId="0" fontId="3" fillId="0" borderId="14" xfId="2" applyFont="1" applyBorder="1">
      <alignment vertical="center"/>
    </xf>
    <xf numFmtId="0" fontId="3" fillId="0" borderId="20" xfId="2" applyFont="1" applyBorder="1">
      <alignment vertical="center"/>
    </xf>
    <xf numFmtId="0" fontId="3" fillId="0" borderId="21" xfId="2" applyFont="1" applyBorder="1">
      <alignment vertical="center"/>
    </xf>
    <xf numFmtId="0" fontId="3" fillId="0" borderId="22" xfId="2" applyFont="1" applyBorder="1">
      <alignment vertical="center"/>
    </xf>
    <xf numFmtId="0" fontId="3" fillId="0" borderId="11" xfId="2" applyFont="1" applyBorder="1">
      <alignment vertical="center"/>
    </xf>
    <xf numFmtId="0" fontId="3" fillId="0" borderId="61" xfId="2" applyFont="1" applyBorder="1" applyAlignment="1">
      <alignment horizontal="center" vertical="center"/>
    </xf>
    <xf numFmtId="0" fontId="17" fillId="0" borderId="75" xfId="2" applyFont="1" applyBorder="1" applyAlignment="1">
      <alignment vertical="center" wrapText="1"/>
    </xf>
    <xf numFmtId="0" fontId="17" fillId="0" borderId="13" xfId="2" applyFont="1" applyBorder="1" applyAlignment="1">
      <alignment vertical="center" wrapText="1"/>
    </xf>
    <xf numFmtId="0" fontId="17" fillId="0" borderId="43" xfId="2" applyFont="1" applyBorder="1" applyAlignment="1">
      <alignment vertical="center" wrapText="1"/>
    </xf>
    <xf numFmtId="0" fontId="17" fillId="0" borderId="77" xfId="2" applyFont="1" applyBorder="1" applyAlignment="1">
      <alignment vertical="center" wrapText="1"/>
    </xf>
    <xf numFmtId="0" fontId="17" fillId="0" borderId="0" xfId="2" applyFont="1" applyAlignment="1">
      <alignment vertical="center" wrapText="1"/>
    </xf>
    <xf numFmtId="0" fontId="17" fillId="0" borderId="49" xfId="2" applyFont="1" applyBorder="1" applyAlignment="1">
      <alignment vertical="center" wrapText="1"/>
    </xf>
    <xf numFmtId="0" fontId="3" fillId="0" borderId="76" xfId="2" applyFont="1" applyBorder="1" applyAlignment="1">
      <alignment horizontal="center" vertical="center"/>
    </xf>
    <xf numFmtId="0" fontId="11" fillId="0" borderId="10" xfId="2" applyFont="1" applyBorder="1" applyAlignment="1">
      <alignment vertical="center" wrapText="1"/>
    </xf>
    <xf numFmtId="0" fontId="17" fillId="0" borderId="70" xfId="2" applyFont="1" applyBorder="1" applyAlignment="1">
      <alignment vertical="center" wrapText="1"/>
    </xf>
    <xf numFmtId="0" fontId="17" fillId="0" borderId="10" xfId="2" applyFont="1" applyBorder="1" applyAlignment="1">
      <alignment vertical="center" wrapText="1"/>
    </xf>
    <xf numFmtId="0" fontId="17" fillId="0" borderId="39" xfId="2" applyFont="1" applyBorder="1" applyAlignment="1">
      <alignment vertical="center" wrapText="1"/>
    </xf>
    <xf numFmtId="0" fontId="5" fillId="0" borderId="36" xfId="2" applyFont="1" applyBorder="1">
      <alignment vertical="center"/>
    </xf>
    <xf numFmtId="0" fontId="5" fillId="0" borderId="37" xfId="2" applyFont="1" applyBorder="1">
      <alignment vertical="center"/>
    </xf>
    <xf numFmtId="0" fontId="5" fillId="0" borderId="58" xfId="2" applyFont="1" applyBorder="1">
      <alignment vertical="center"/>
    </xf>
    <xf numFmtId="0" fontId="3" fillId="0" borderId="72" xfId="2" applyFont="1" applyBorder="1" applyAlignment="1">
      <alignment horizontal="center" vertical="center" wrapText="1"/>
    </xf>
    <xf numFmtId="0" fontId="3" fillId="0" borderId="22" xfId="2" applyFont="1" applyBorder="1" applyAlignment="1">
      <alignment horizontal="center" vertical="center" wrapText="1"/>
    </xf>
    <xf numFmtId="0" fontId="3" fillId="0" borderId="106" xfId="2" applyFont="1" applyBorder="1" applyAlignment="1">
      <alignment horizontal="center" vertical="center" wrapText="1"/>
    </xf>
    <xf numFmtId="0" fontId="3" fillId="0" borderId="54" xfId="2" applyFont="1" applyBorder="1" applyAlignment="1">
      <alignment horizontal="center" vertical="center" wrapText="1"/>
    </xf>
    <xf numFmtId="0" fontId="5" fillId="0" borderId="19" xfId="2" applyFont="1" applyBorder="1" applyAlignment="1">
      <alignment horizontal="center" vertical="center"/>
    </xf>
    <xf numFmtId="0" fontId="20" fillId="0" borderId="20" xfId="2" applyBorder="1" applyAlignment="1">
      <alignment horizontal="left" vertical="center" wrapText="1"/>
    </xf>
    <xf numFmtId="0" fontId="3" fillId="0" borderId="20" xfId="2" applyFont="1" applyBorder="1" applyAlignment="1">
      <alignment horizontal="center" vertical="center"/>
    </xf>
    <xf numFmtId="0" fontId="3" fillId="0" borderId="21" xfId="2" applyFont="1" applyBorder="1" applyAlignment="1">
      <alignment horizontal="center" vertical="center"/>
    </xf>
    <xf numFmtId="0" fontId="5" fillId="0" borderId="9" xfId="2" applyFont="1" applyBorder="1" applyAlignment="1">
      <alignment horizontal="center" vertical="center"/>
    </xf>
    <xf numFmtId="0" fontId="5" fillId="0" borderId="10" xfId="2" applyFont="1" applyBorder="1" applyAlignment="1">
      <alignment horizontal="center" vertical="center"/>
    </xf>
    <xf numFmtId="0" fontId="5" fillId="0" borderId="39" xfId="2" applyFont="1" applyBorder="1" applyAlignment="1">
      <alignment horizontal="center" vertical="center"/>
    </xf>
    <xf numFmtId="0" fontId="3" fillId="0" borderId="39" xfId="2" applyFont="1" applyBorder="1" applyAlignment="1">
      <alignment horizontal="center" vertical="center"/>
    </xf>
    <xf numFmtId="0" fontId="3" fillId="0" borderId="60" xfId="2" applyFont="1" applyBorder="1" applyAlignment="1">
      <alignment horizontal="center" vertical="center"/>
    </xf>
    <xf numFmtId="0" fontId="3" fillId="0" borderId="74" xfId="2" applyFont="1" applyBorder="1" applyAlignment="1">
      <alignment horizontal="center" vertical="center" wrapText="1"/>
    </xf>
    <xf numFmtId="0" fontId="3" fillId="0" borderId="43" xfId="2" applyFont="1" applyBorder="1" applyAlignment="1">
      <alignment horizontal="center" vertical="center" wrapText="1"/>
    </xf>
    <xf numFmtId="0" fontId="11" fillId="0" borderId="22" xfId="2" applyFont="1" applyBorder="1" applyAlignment="1">
      <alignment horizontal="center" vertical="center"/>
    </xf>
    <xf numFmtId="0" fontId="11" fillId="0" borderId="10" xfId="2" applyFont="1" applyBorder="1" applyAlignment="1">
      <alignment horizontal="center" vertical="center"/>
    </xf>
    <xf numFmtId="0" fontId="11" fillId="0" borderId="11" xfId="2" applyFont="1" applyBorder="1" applyAlignment="1">
      <alignment horizontal="center" vertical="center"/>
    </xf>
    <xf numFmtId="0" fontId="3" fillId="0" borderId="34" xfId="2" applyFont="1" applyBorder="1" applyAlignment="1">
      <alignment vertical="center" shrinkToFit="1"/>
    </xf>
    <xf numFmtId="0" fontId="3" fillId="0" borderId="33" xfId="2" applyFont="1" applyBorder="1" applyAlignment="1">
      <alignment vertical="center" shrinkToFit="1"/>
    </xf>
    <xf numFmtId="0" fontId="3" fillId="0" borderId="69" xfId="2" applyFont="1" applyBorder="1" applyAlignment="1">
      <alignment vertical="center" shrinkToFit="1"/>
    </xf>
    <xf numFmtId="0" fontId="3" fillId="0" borderId="22" xfId="2" applyFont="1" applyBorder="1" applyAlignment="1">
      <alignment horizontal="center" vertical="center"/>
    </xf>
    <xf numFmtId="0" fontId="3" fillId="0" borderId="70" xfId="2" applyFont="1" applyBorder="1" applyAlignment="1">
      <alignment horizontal="center" vertical="center"/>
    </xf>
    <xf numFmtId="0" fontId="3" fillId="0" borderId="48" xfId="2" applyFont="1" applyBorder="1" applyAlignment="1">
      <alignment horizontal="center" vertical="center"/>
    </xf>
    <xf numFmtId="0" fontId="3" fillId="0" borderId="78" xfId="2" applyFont="1" applyBorder="1" applyAlignment="1">
      <alignment horizontal="center" vertical="center"/>
    </xf>
    <xf numFmtId="0" fontId="0" fillId="4" borderId="0" xfId="0" applyFill="1" applyAlignment="1">
      <alignment horizontal="center" vertical="center"/>
    </xf>
    <xf numFmtId="0" fontId="0" fillId="2" borderId="0" xfId="0" applyFill="1" applyAlignment="1">
      <alignment horizontal="center" vertical="center"/>
    </xf>
    <xf numFmtId="0" fontId="24" fillId="0" borderId="2" xfId="0" applyFont="1" applyBorder="1" applyAlignment="1">
      <alignment vertical="center" wrapText="1"/>
    </xf>
    <xf numFmtId="0" fontId="2" fillId="0" borderId="3" xfId="0" applyFont="1" applyBorder="1" applyAlignment="1">
      <alignment horizontal="center" vertical="center"/>
    </xf>
    <xf numFmtId="0" fontId="0" fillId="3" borderId="1" xfId="0" applyFill="1" applyBorder="1" applyAlignment="1">
      <alignment horizontal="center" vertical="center"/>
    </xf>
    <xf numFmtId="0" fontId="0" fillId="3" borderId="1" xfId="0" applyFill="1" applyBorder="1">
      <alignment vertical="center"/>
    </xf>
    <xf numFmtId="177" fontId="7" fillId="3" borderId="1" xfId="0" applyNumberFormat="1" applyFont="1" applyFill="1" applyBorder="1" applyAlignment="1">
      <alignment horizontal="center" vertical="center"/>
    </xf>
    <xf numFmtId="177" fontId="7" fillId="3" borderId="29" xfId="0" applyNumberFormat="1" applyFont="1" applyFill="1" applyBorder="1" applyAlignment="1">
      <alignment horizontal="center" vertical="center"/>
    </xf>
    <xf numFmtId="177" fontId="7" fillId="2" borderId="50" xfId="0" applyNumberFormat="1" applyFont="1" applyFill="1" applyBorder="1" applyAlignment="1">
      <alignment horizontal="center" vertical="center"/>
    </xf>
    <xf numFmtId="177" fontId="7"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0" fillId="2" borderId="1" xfId="0" applyFill="1" applyBorder="1">
      <alignment vertical="center"/>
    </xf>
    <xf numFmtId="177" fontId="7" fillId="2" borderId="29" xfId="0" applyNumberFormat="1" applyFont="1" applyFill="1" applyBorder="1" applyAlignment="1">
      <alignment horizontal="center" vertical="center"/>
    </xf>
    <xf numFmtId="0" fontId="0" fillId="3" borderId="2" xfId="0" applyFill="1" applyBorder="1">
      <alignment vertical="center"/>
    </xf>
    <xf numFmtId="0" fontId="0" fillId="3" borderId="0" xfId="0" applyFill="1">
      <alignment vertical="center"/>
    </xf>
    <xf numFmtId="176" fontId="0" fillId="3" borderId="1" xfId="0" applyNumberFormat="1" applyFill="1" applyBorder="1" applyAlignment="1">
      <alignment horizontal="center" vertical="center"/>
    </xf>
    <xf numFmtId="176" fontId="0" fillId="2" borderId="1" xfId="0" applyNumberFormat="1" applyFill="1" applyBorder="1">
      <alignment vertical="center"/>
    </xf>
    <xf numFmtId="0" fontId="2" fillId="2" borderId="1" xfId="0" applyFont="1" applyFill="1" applyBorder="1" applyAlignment="1">
      <alignment horizontal="center" vertical="center"/>
    </xf>
    <xf numFmtId="176" fontId="0" fillId="2" borderId="1" xfId="0" applyNumberFormat="1" applyFill="1" applyBorder="1" applyAlignment="1">
      <alignment horizontal="center" vertical="center"/>
    </xf>
    <xf numFmtId="176" fontId="0" fillId="2" borderId="4" xfId="0" applyNumberFormat="1" applyFill="1" applyBorder="1">
      <alignment vertical="center"/>
    </xf>
    <xf numFmtId="0" fontId="2" fillId="2" borderId="4" xfId="0" applyFont="1" applyFill="1" applyBorder="1" applyAlignment="1">
      <alignment horizontal="center" vertical="center"/>
    </xf>
    <xf numFmtId="0" fontId="0" fillId="2" borderId="2" xfId="0" applyFill="1" applyBorder="1">
      <alignment vertical="center"/>
    </xf>
  </cellXfs>
  <cellStyles count="4">
    <cellStyle name="標準" xfId="0" builtinId="0"/>
    <cellStyle name="標準 2" xfId="2" xr:uid="{00000000-0005-0000-0000-000002000000}"/>
    <cellStyle name="標準 2 2" xfId="3" xr:uid="{00000000-0005-0000-0000-000003000000}"/>
    <cellStyle name="桁区切り" xfId="1" builtinId="6"/>
  </cellStyles>
  <dxfs count="25">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E2F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220980</xdr:colOff>
          <xdr:row>60</xdr:row>
          <xdr:rowOff>0</xdr:rowOff>
        </xdr:from>
        <xdr:to>
          <xdr:col>1</xdr:col>
          <xdr:colOff>251460</xdr:colOff>
          <xdr:row>61</xdr:row>
          <xdr:rowOff>60960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4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63</xdr:row>
          <xdr:rowOff>152400</xdr:rowOff>
        </xdr:from>
        <xdr:to>
          <xdr:col>1</xdr:col>
          <xdr:colOff>228600</xdr:colOff>
          <xdr:row>65</xdr:row>
          <xdr:rowOff>30480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4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35</xdr:row>
          <xdr:rowOff>160020</xdr:rowOff>
        </xdr:from>
        <xdr:to>
          <xdr:col>2</xdr:col>
          <xdr:colOff>175260</xdr:colOff>
          <xdr:row>36</xdr:row>
          <xdr:rowOff>175260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4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47545</xdr:colOff>
      <xdr:row>23</xdr:row>
      <xdr:rowOff>143933</xdr:rowOff>
    </xdr:from>
    <xdr:to>
      <xdr:col>30</xdr:col>
      <xdr:colOff>511672</xdr:colOff>
      <xdr:row>37</xdr:row>
      <xdr:rowOff>30691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8429545" y="4439708"/>
          <a:ext cx="4578927" cy="26109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４（１）．「研究協力謝金」「研究補助謝金」については、以下に該当しないかを確認の上、左記にチェックしてください。</a:t>
          </a:r>
          <a:endParaRPr kumimoji="1" lang="en-US" altLang="ja-JP" sz="800"/>
        </a:p>
        <a:p>
          <a:endParaRPr kumimoji="1" lang="en-US" altLang="ja-JP" sz="800"/>
        </a:p>
        <a:p>
          <a:pPr>
            <a:lnSpc>
              <a:spcPts val="800"/>
            </a:lnSpc>
          </a:pPr>
          <a:r>
            <a:rPr kumimoji="1" lang="en-US" altLang="ja-JP" sz="700"/>
            <a:t>【</a:t>
          </a:r>
          <a:r>
            <a:rPr kumimoji="1" lang="ja-JP" altLang="en-US" sz="700"/>
            <a:t>労働者性の判断基準</a:t>
          </a:r>
          <a:r>
            <a:rPr kumimoji="1" lang="en-US" altLang="ja-JP" sz="700"/>
            <a:t>】</a:t>
          </a:r>
        </a:p>
        <a:p>
          <a:pPr>
            <a:lnSpc>
              <a:spcPts val="800"/>
            </a:lnSpc>
          </a:pPr>
          <a:r>
            <a:rPr kumimoji="1" lang="ja-JP" altLang="en-US" sz="700"/>
            <a:t>　　</a:t>
          </a:r>
          <a:r>
            <a:rPr kumimoji="1" lang="en-US" altLang="ja-JP" sz="700"/>
            <a:t>(1) </a:t>
          </a:r>
          <a:r>
            <a:rPr kumimoji="1" lang="ja-JP" altLang="en-US" sz="700"/>
            <a:t>役務に関する指示に対して、拒否する自由を有しない。</a:t>
          </a:r>
        </a:p>
        <a:p>
          <a:pPr>
            <a:lnSpc>
              <a:spcPts val="800"/>
            </a:lnSpc>
          </a:pPr>
          <a:r>
            <a:rPr kumimoji="1" lang="ja-JP" altLang="en-US" sz="700"/>
            <a:t>　　　　（＝「仕事の依頼、業務従事の指示等に対する諾否の自由の有無」 ：重要な要素）</a:t>
          </a:r>
        </a:p>
        <a:p>
          <a:pPr>
            <a:lnSpc>
              <a:spcPts val="800"/>
            </a:lnSpc>
          </a:pPr>
          <a:r>
            <a:rPr kumimoji="1" lang="ja-JP" altLang="en-US" sz="700"/>
            <a:t> </a:t>
          </a:r>
        </a:p>
        <a:p>
          <a:pPr>
            <a:lnSpc>
              <a:spcPts val="800"/>
            </a:lnSpc>
          </a:pPr>
          <a:r>
            <a:rPr kumimoji="1" lang="ja-JP" altLang="en-US" sz="700"/>
            <a:t>　　</a:t>
          </a:r>
          <a:r>
            <a:rPr kumimoji="1" lang="en-US" altLang="ja-JP" sz="700"/>
            <a:t>(2) </a:t>
          </a:r>
          <a:r>
            <a:rPr kumimoji="1" lang="ja-JP" altLang="en-US" sz="700"/>
            <a:t>役務の進捗等に従事者本人の裁量がない（指揮監督下にある）。</a:t>
          </a:r>
        </a:p>
        <a:p>
          <a:pPr>
            <a:lnSpc>
              <a:spcPts val="800"/>
            </a:lnSpc>
          </a:pPr>
          <a:r>
            <a:rPr kumimoji="1" lang="ja-JP" altLang="en-US" sz="700"/>
            <a:t>　　　　（＝「業務遂行上の指揮監督の有無」 ：基本的かつ重要な要素）</a:t>
          </a:r>
        </a:p>
        <a:p>
          <a:pPr>
            <a:lnSpc>
              <a:spcPts val="800"/>
            </a:lnSpc>
          </a:pPr>
          <a:r>
            <a:rPr kumimoji="1" lang="ja-JP" altLang="en-US" sz="700"/>
            <a:t>　　　　　例：実施に５日程度を要すると見込まれる役務を５日間で実施させる。</a:t>
          </a:r>
        </a:p>
        <a:p>
          <a:pPr>
            <a:lnSpc>
              <a:spcPts val="800"/>
            </a:lnSpc>
          </a:pPr>
          <a:r>
            <a:rPr kumimoji="1" lang="ja-JP" altLang="en-US" sz="700"/>
            <a:t>　　　　　　　従事者が役務に従事している期間、他の役務をしてはならない。</a:t>
          </a:r>
        </a:p>
        <a:p>
          <a:pPr>
            <a:lnSpc>
              <a:spcPts val="800"/>
            </a:lnSpc>
          </a:pPr>
          <a:r>
            <a:rPr kumimoji="1" lang="ja-JP" altLang="en-US" sz="700"/>
            <a:t> </a:t>
          </a:r>
        </a:p>
        <a:p>
          <a:pPr>
            <a:lnSpc>
              <a:spcPts val="800"/>
            </a:lnSpc>
          </a:pPr>
          <a:r>
            <a:rPr kumimoji="1" lang="ja-JP" altLang="en-US" sz="700"/>
            <a:t>　　</a:t>
          </a:r>
          <a:r>
            <a:rPr kumimoji="1" lang="en-US" altLang="ja-JP" sz="700"/>
            <a:t>(3) </a:t>
          </a:r>
          <a:r>
            <a:rPr kumimoji="1" lang="ja-JP" altLang="en-US" sz="700"/>
            <a:t>従事する場所や日時が予め定まっている。</a:t>
          </a:r>
        </a:p>
        <a:p>
          <a:pPr>
            <a:lnSpc>
              <a:spcPts val="800"/>
            </a:lnSpc>
          </a:pPr>
          <a:r>
            <a:rPr kumimoji="1" lang="ja-JP" altLang="en-US" sz="700"/>
            <a:t>　　　　（＝「拘束性の有無」 ：基本的な要素）</a:t>
          </a:r>
        </a:p>
        <a:p>
          <a:pPr>
            <a:lnSpc>
              <a:spcPts val="800"/>
            </a:lnSpc>
          </a:pPr>
          <a:r>
            <a:rPr kumimoji="1" lang="ja-JP" altLang="en-US" sz="700"/>
            <a:t>　　　　　例：毎週水曜日の</a:t>
          </a:r>
          <a:r>
            <a:rPr kumimoji="1" lang="en-US" altLang="ja-JP" sz="700"/>
            <a:t>10:00</a:t>
          </a:r>
          <a:r>
            <a:rPr kumimoji="1" lang="ja-JP" altLang="en-US" sz="700"/>
            <a:t>～</a:t>
          </a:r>
          <a:r>
            <a:rPr kumimoji="1" lang="en-US" altLang="ja-JP" sz="700"/>
            <a:t>12:00</a:t>
          </a:r>
          <a:r>
            <a:rPr kumimoji="1" lang="ja-JP" altLang="en-US" sz="700"/>
            <a:t>に作業を行わせる。</a:t>
          </a:r>
        </a:p>
        <a:p>
          <a:pPr>
            <a:lnSpc>
              <a:spcPts val="800"/>
            </a:lnSpc>
          </a:pPr>
          <a:r>
            <a:rPr kumimoji="1" lang="ja-JP" altLang="en-US" sz="700"/>
            <a:t>　　　　　　　本学においてアンケートの集計作業を行わせる。</a:t>
          </a:r>
        </a:p>
        <a:p>
          <a:pPr>
            <a:lnSpc>
              <a:spcPts val="800"/>
            </a:lnSpc>
          </a:pPr>
          <a:r>
            <a:rPr kumimoji="1" lang="ja-JP" altLang="en-US" sz="700"/>
            <a:t> </a:t>
          </a:r>
        </a:p>
        <a:p>
          <a:pPr>
            <a:lnSpc>
              <a:spcPts val="800"/>
            </a:lnSpc>
          </a:pPr>
          <a:r>
            <a:rPr kumimoji="1" lang="ja-JP" altLang="en-US" sz="700"/>
            <a:t>　　</a:t>
          </a:r>
          <a:r>
            <a:rPr kumimoji="1" lang="en-US" altLang="ja-JP" sz="700"/>
            <a:t>(4) </a:t>
          </a:r>
          <a:r>
            <a:rPr kumimoji="1" lang="ja-JP" altLang="en-US" sz="700"/>
            <a:t>従事者が自らの判断によって代理者や補助者を使うことができない。</a:t>
          </a:r>
        </a:p>
        <a:p>
          <a:pPr>
            <a:lnSpc>
              <a:spcPts val="800"/>
            </a:lnSpc>
          </a:pPr>
          <a:r>
            <a:rPr kumimoji="1" lang="ja-JP" altLang="en-US" sz="700"/>
            <a:t>　　　　（＝「代替性の有無」 ：補強の要素）</a:t>
          </a:r>
        </a:p>
        <a:p>
          <a:pPr>
            <a:lnSpc>
              <a:spcPts val="800"/>
            </a:lnSpc>
          </a:pPr>
          <a:r>
            <a:rPr kumimoji="1" lang="ja-JP" altLang="en-US" sz="700"/>
            <a:t> </a:t>
          </a:r>
        </a:p>
        <a:p>
          <a:pPr>
            <a:lnSpc>
              <a:spcPts val="800"/>
            </a:lnSpc>
          </a:pPr>
          <a:r>
            <a:rPr kumimoji="1" lang="ja-JP" altLang="en-US" sz="700"/>
            <a:t>　　</a:t>
          </a:r>
          <a:r>
            <a:rPr kumimoji="1" lang="en-US" altLang="ja-JP" sz="700"/>
            <a:t>(5) </a:t>
          </a:r>
          <a:r>
            <a:rPr kumimoji="1" lang="ja-JP" altLang="en-US" sz="700"/>
            <a:t>成果（出来高）に関わらず、役務にかかった実績数（実働）から対価を計算する。</a:t>
          </a:r>
        </a:p>
        <a:p>
          <a:pPr>
            <a:lnSpc>
              <a:spcPts val="800"/>
            </a:lnSpc>
          </a:pPr>
          <a:r>
            <a:rPr kumimoji="1" lang="ja-JP" altLang="en-US" sz="700"/>
            <a:t>　　　　（＝「報酬の労務対償性」 ：補強の要素）</a:t>
          </a:r>
        </a:p>
        <a:p>
          <a:pPr>
            <a:lnSpc>
              <a:spcPts val="800"/>
            </a:lnSpc>
          </a:pPr>
          <a:r>
            <a:rPr kumimoji="1" lang="ja-JP" altLang="en-US" sz="800"/>
            <a:t> </a:t>
          </a:r>
        </a:p>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37</xdr:row>
          <xdr:rowOff>198120</xdr:rowOff>
        </xdr:from>
        <xdr:to>
          <xdr:col>2</xdr:col>
          <xdr:colOff>182880</xdr:colOff>
          <xdr:row>38</xdr:row>
          <xdr:rowOff>160020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4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220980</xdr:colOff>
          <xdr:row>61</xdr:row>
          <xdr:rowOff>0</xdr:rowOff>
        </xdr:from>
        <xdr:to>
          <xdr:col>1</xdr:col>
          <xdr:colOff>251460</xdr:colOff>
          <xdr:row>62</xdr:row>
          <xdr:rowOff>60960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64</xdr:row>
          <xdr:rowOff>152400</xdr:rowOff>
        </xdr:from>
        <xdr:to>
          <xdr:col>1</xdr:col>
          <xdr:colOff>228600</xdr:colOff>
          <xdr:row>66</xdr:row>
          <xdr:rowOff>30480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34</xdr:row>
          <xdr:rowOff>160020</xdr:rowOff>
        </xdr:from>
        <xdr:to>
          <xdr:col>2</xdr:col>
          <xdr:colOff>175260</xdr:colOff>
          <xdr:row>35</xdr:row>
          <xdr:rowOff>175260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85645</xdr:colOff>
      <xdr:row>22</xdr:row>
      <xdr:rowOff>155363</xdr:rowOff>
    </xdr:from>
    <xdr:to>
      <xdr:col>30</xdr:col>
      <xdr:colOff>625972</xdr:colOff>
      <xdr:row>36</xdr:row>
      <xdr:rowOff>55456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467645" y="4451138"/>
          <a:ext cx="4655127" cy="26242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４（１）．「研究協力謝金」「研究補助謝金」については、以下に該当しないかを確認の上、左記にチェックしてください。</a:t>
          </a:r>
          <a:endParaRPr kumimoji="1" lang="en-US" altLang="ja-JP" sz="800"/>
        </a:p>
        <a:p>
          <a:endParaRPr kumimoji="1" lang="en-US" altLang="ja-JP" sz="800"/>
        </a:p>
        <a:p>
          <a:pPr>
            <a:lnSpc>
              <a:spcPts val="800"/>
            </a:lnSpc>
          </a:pPr>
          <a:r>
            <a:rPr kumimoji="1" lang="en-US" altLang="ja-JP" sz="700"/>
            <a:t>【</a:t>
          </a:r>
          <a:r>
            <a:rPr kumimoji="1" lang="ja-JP" altLang="en-US" sz="700"/>
            <a:t>労働者性の判断基準</a:t>
          </a:r>
          <a:r>
            <a:rPr kumimoji="1" lang="en-US" altLang="ja-JP" sz="700"/>
            <a:t>】</a:t>
          </a:r>
        </a:p>
        <a:p>
          <a:pPr>
            <a:lnSpc>
              <a:spcPts val="800"/>
            </a:lnSpc>
          </a:pPr>
          <a:r>
            <a:rPr kumimoji="1" lang="ja-JP" altLang="en-US" sz="700"/>
            <a:t>　　</a:t>
          </a:r>
          <a:r>
            <a:rPr kumimoji="1" lang="en-US" altLang="ja-JP" sz="700"/>
            <a:t>(1) </a:t>
          </a:r>
          <a:r>
            <a:rPr kumimoji="1" lang="ja-JP" altLang="en-US" sz="700"/>
            <a:t>役務に関する指示に対して、拒否する自由を有しない。</a:t>
          </a:r>
        </a:p>
        <a:p>
          <a:pPr>
            <a:lnSpc>
              <a:spcPts val="800"/>
            </a:lnSpc>
          </a:pPr>
          <a:r>
            <a:rPr kumimoji="1" lang="ja-JP" altLang="en-US" sz="700"/>
            <a:t>　　　　（＝「仕事の依頼、業務従事の指示等に対する諾否の自由の有無」 ：重要な要素）</a:t>
          </a:r>
        </a:p>
        <a:p>
          <a:pPr>
            <a:lnSpc>
              <a:spcPts val="800"/>
            </a:lnSpc>
          </a:pPr>
          <a:r>
            <a:rPr kumimoji="1" lang="ja-JP" altLang="en-US" sz="700"/>
            <a:t> </a:t>
          </a:r>
        </a:p>
        <a:p>
          <a:pPr>
            <a:lnSpc>
              <a:spcPts val="800"/>
            </a:lnSpc>
          </a:pPr>
          <a:r>
            <a:rPr kumimoji="1" lang="ja-JP" altLang="en-US" sz="700"/>
            <a:t>　　</a:t>
          </a:r>
          <a:r>
            <a:rPr kumimoji="1" lang="en-US" altLang="ja-JP" sz="700"/>
            <a:t>(2) </a:t>
          </a:r>
          <a:r>
            <a:rPr kumimoji="1" lang="ja-JP" altLang="en-US" sz="700"/>
            <a:t>役務の進捗等に従事者本人の裁量がない（指揮監督下にある）。</a:t>
          </a:r>
        </a:p>
        <a:p>
          <a:pPr>
            <a:lnSpc>
              <a:spcPts val="800"/>
            </a:lnSpc>
          </a:pPr>
          <a:r>
            <a:rPr kumimoji="1" lang="ja-JP" altLang="en-US" sz="700"/>
            <a:t>　　　　（＝「業務遂行上の指揮監督の有無」 ：基本的かつ重要な要素）</a:t>
          </a:r>
        </a:p>
        <a:p>
          <a:pPr>
            <a:lnSpc>
              <a:spcPts val="800"/>
            </a:lnSpc>
          </a:pPr>
          <a:r>
            <a:rPr kumimoji="1" lang="ja-JP" altLang="en-US" sz="700"/>
            <a:t>　　　　　例：実施に５日程度を要すると見込まれる役務を５日間で実施させる。</a:t>
          </a:r>
        </a:p>
        <a:p>
          <a:pPr>
            <a:lnSpc>
              <a:spcPts val="800"/>
            </a:lnSpc>
          </a:pPr>
          <a:r>
            <a:rPr kumimoji="1" lang="ja-JP" altLang="en-US" sz="700"/>
            <a:t>　　　　　　　従事者が役務に従事している期間、他の役務をしてはならない。</a:t>
          </a:r>
        </a:p>
        <a:p>
          <a:pPr>
            <a:lnSpc>
              <a:spcPts val="800"/>
            </a:lnSpc>
          </a:pPr>
          <a:r>
            <a:rPr kumimoji="1" lang="ja-JP" altLang="en-US" sz="700"/>
            <a:t> </a:t>
          </a:r>
        </a:p>
        <a:p>
          <a:pPr>
            <a:lnSpc>
              <a:spcPts val="800"/>
            </a:lnSpc>
          </a:pPr>
          <a:r>
            <a:rPr kumimoji="1" lang="ja-JP" altLang="en-US" sz="700"/>
            <a:t>　　</a:t>
          </a:r>
          <a:r>
            <a:rPr kumimoji="1" lang="en-US" altLang="ja-JP" sz="700"/>
            <a:t>(3) </a:t>
          </a:r>
          <a:r>
            <a:rPr kumimoji="1" lang="ja-JP" altLang="en-US" sz="700"/>
            <a:t>従事する場所や日時が予め定まっている。</a:t>
          </a:r>
        </a:p>
        <a:p>
          <a:pPr>
            <a:lnSpc>
              <a:spcPts val="800"/>
            </a:lnSpc>
          </a:pPr>
          <a:r>
            <a:rPr kumimoji="1" lang="ja-JP" altLang="en-US" sz="700"/>
            <a:t>　　　　（＝「拘束性の有無」 ：基本的な要素）</a:t>
          </a:r>
        </a:p>
        <a:p>
          <a:pPr>
            <a:lnSpc>
              <a:spcPts val="800"/>
            </a:lnSpc>
          </a:pPr>
          <a:r>
            <a:rPr kumimoji="1" lang="ja-JP" altLang="en-US" sz="700"/>
            <a:t>　　　　　例：毎週水曜日の</a:t>
          </a:r>
          <a:r>
            <a:rPr kumimoji="1" lang="en-US" altLang="ja-JP" sz="700"/>
            <a:t>10:00</a:t>
          </a:r>
          <a:r>
            <a:rPr kumimoji="1" lang="ja-JP" altLang="en-US" sz="700"/>
            <a:t>～</a:t>
          </a:r>
          <a:r>
            <a:rPr kumimoji="1" lang="en-US" altLang="ja-JP" sz="700"/>
            <a:t>12:00</a:t>
          </a:r>
          <a:r>
            <a:rPr kumimoji="1" lang="ja-JP" altLang="en-US" sz="700"/>
            <a:t>に作業を行わせる。</a:t>
          </a:r>
        </a:p>
        <a:p>
          <a:pPr>
            <a:lnSpc>
              <a:spcPts val="800"/>
            </a:lnSpc>
          </a:pPr>
          <a:r>
            <a:rPr kumimoji="1" lang="ja-JP" altLang="en-US" sz="700"/>
            <a:t>　　　　　　　本学においてアンケートの集計作業を行わせる。</a:t>
          </a:r>
        </a:p>
        <a:p>
          <a:pPr>
            <a:lnSpc>
              <a:spcPts val="800"/>
            </a:lnSpc>
          </a:pPr>
          <a:r>
            <a:rPr kumimoji="1" lang="ja-JP" altLang="en-US" sz="700"/>
            <a:t> </a:t>
          </a:r>
        </a:p>
        <a:p>
          <a:pPr>
            <a:lnSpc>
              <a:spcPts val="800"/>
            </a:lnSpc>
          </a:pPr>
          <a:r>
            <a:rPr kumimoji="1" lang="ja-JP" altLang="en-US" sz="700"/>
            <a:t>　　</a:t>
          </a:r>
          <a:r>
            <a:rPr kumimoji="1" lang="en-US" altLang="ja-JP" sz="700"/>
            <a:t>(4) </a:t>
          </a:r>
          <a:r>
            <a:rPr kumimoji="1" lang="ja-JP" altLang="en-US" sz="700"/>
            <a:t>従事者が自らの判断によって代理者や補助者を使うことができない。</a:t>
          </a:r>
        </a:p>
        <a:p>
          <a:pPr>
            <a:lnSpc>
              <a:spcPts val="800"/>
            </a:lnSpc>
          </a:pPr>
          <a:r>
            <a:rPr kumimoji="1" lang="ja-JP" altLang="en-US" sz="700"/>
            <a:t>　　　　（＝「代替性の有無」 ：補強の要素）</a:t>
          </a:r>
        </a:p>
        <a:p>
          <a:pPr>
            <a:lnSpc>
              <a:spcPts val="800"/>
            </a:lnSpc>
          </a:pPr>
          <a:r>
            <a:rPr kumimoji="1" lang="ja-JP" altLang="en-US" sz="700"/>
            <a:t> </a:t>
          </a:r>
        </a:p>
        <a:p>
          <a:pPr>
            <a:lnSpc>
              <a:spcPts val="800"/>
            </a:lnSpc>
          </a:pPr>
          <a:r>
            <a:rPr kumimoji="1" lang="ja-JP" altLang="en-US" sz="700"/>
            <a:t>　　</a:t>
          </a:r>
          <a:r>
            <a:rPr kumimoji="1" lang="en-US" altLang="ja-JP" sz="700"/>
            <a:t>(5) </a:t>
          </a:r>
          <a:r>
            <a:rPr kumimoji="1" lang="ja-JP" altLang="en-US" sz="700"/>
            <a:t>成果（出来高）に関わらず、役務にかかった実績数（実働）から対価を計算する。</a:t>
          </a:r>
        </a:p>
        <a:p>
          <a:pPr>
            <a:lnSpc>
              <a:spcPts val="800"/>
            </a:lnSpc>
          </a:pPr>
          <a:r>
            <a:rPr kumimoji="1" lang="ja-JP" altLang="en-US" sz="700"/>
            <a:t>　　　　（＝「報酬の労務対償性」 ：補強の要素）</a:t>
          </a:r>
        </a:p>
        <a:p>
          <a:pPr>
            <a:lnSpc>
              <a:spcPts val="800"/>
            </a:lnSpc>
          </a:pPr>
          <a:r>
            <a:rPr kumimoji="1" lang="ja-JP" altLang="en-US" sz="800"/>
            <a:t> </a:t>
          </a:r>
        </a:p>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36</xdr:row>
          <xdr:rowOff>198120</xdr:rowOff>
        </xdr:from>
        <xdr:to>
          <xdr:col>2</xdr:col>
          <xdr:colOff>182880</xdr:colOff>
          <xdr:row>37</xdr:row>
          <xdr:rowOff>160020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220980</xdr:colOff>
          <xdr:row>61</xdr:row>
          <xdr:rowOff>0</xdr:rowOff>
        </xdr:from>
        <xdr:to>
          <xdr:col>1</xdr:col>
          <xdr:colOff>251460</xdr:colOff>
          <xdr:row>62</xdr:row>
          <xdr:rowOff>60960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6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64</xdr:row>
          <xdr:rowOff>152400</xdr:rowOff>
        </xdr:from>
        <xdr:to>
          <xdr:col>1</xdr:col>
          <xdr:colOff>228600</xdr:colOff>
          <xdr:row>66</xdr:row>
          <xdr:rowOff>30480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6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34</xdr:row>
          <xdr:rowOff>160020</xdr:rowOff>
        </xdr:from>
        <xdr:to>
          <xdr:col>2</xdr:col>
          <xdr:colOff>175260</xdr:colOff>
          <xdr:row>35</xdr:row>
          <xdr:rowOff>175260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6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24</xdr:col>
      <xdr:colOff>66595</xdr:colOff>
      <xdr:row>21</xdr:row>
      <xdr:rowOff>174413</xdr:rowOff>
    </xdr:from>
    <xdr:to>
      <xdr:col>30</xdr:col>
      <xdr:colOff>606922</xdr:colOff>
      <xdr:row>35</xdr:row>
      <xdr:rowOff>74506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8448595" y="4251113"/>
          <a:ext cx="4655127" cy="262424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４（１）．「研究協力謝金」「研究補助謝金」については、以下に該当しないかを確認の上、左記にチェックしてください。</a:t>
          </a:r>
          <a:endParaRPr kumimoji="1" lang="en-US" altLang="ja-JP" sz="800"/>
        </a:p>
        <a:p>
          <a:endParaRPr kumimoji="1" lang="en-US" altLang="ja-JP" sz="800"/>
        </a:p>
        <a:p>
          <a:pPr>
            <a:lnSpc>
              <a:spcPts val="800"/>
            </a:lnSpc>
          </a:pPr>
          <a:r>
            <a:rPr kumimoji="1" lang="en-US" altLang="ja-JP" sz="700"/>
            <a:t>【</a:t>
          </a:r>
          <a:r>
            <a:rPr kumimoji="1" lang="ja-JP" altLang="en-US" sz="700"/>
            <a:t>労働者性の判断基準</a:t>
          </a:r>
          <a:r>
            <a:rPr kumimoji="1" lang="en-US" altLang="ja-JP" sz="700"/>
            <a:t>】</a:t>
          </a:r>
        </a:p>
        <a:p>
          <a:pPr>
            <a:lnSpc>
              <a:spcPts val="800"/>
            </a:lnSpc>
          </a:pPr>
          <a:r>
            <a:rPr kumimoji="1" lang="ja-JP" altLang="en-US" sz="700"/>
            <a:t>　　</a:t>
          </a:r>
          <a:r>
            <a:rPr kumimoji="1" lang="en-US" altLang="ja-JP" sz="700"/>
            <a:t>(1) </a:t>
          </a:r>
          <a:r>
            <a:rPr kumimoji="1" lang="ja-JP" altLang="en-US" sz="700"/>
            <a:t>役務に関する指示に対して、拒否する自由を有しない。</a:t>
          </a:r>
        </a:p>
        <a:p>
          <a:pPr>
            <a:lnSpc>
              <a:spcPts val="800"/>
            </a:lnSpc>
          </a:pPr>
          <a:r>
            <a:rPr kumimoji="1" lang="ja-JP" altLang="en-US" sz="700"/>
            <a:t>　　　　（＝「仕事の依頼、業務従事の指示等に対する諾否の自由の有無」 ：重要な要素）</a:t>
          </a:r>
        </a:p>
        <a:p>
          <a:pPr>
            <a:lnSpc>
              <a:spcPts val="800"/>
            </a:lnSpc>
          </a:pPr>
          <a:r>
            <a:rPr kumimoji="1" lang="ja-JP" altLang="en-US" sz="700"/>
            <a:t> </a:t>
          </a:r>
        </a:p>
        <a:p>
          <a:pPr>
            <a:lnSpc>
              <a:spcPts val="800"/>
            </a:lnSpc>
          </a:pPr>
          <a:r>
            <a:rPr kumimoji="1" lang="ja-JP" altLang="en-US" sz="700"/>
            <a:t>　　</a:t>
          </a:r>
          <a:r>
            <a:rPr kumimoji="1" lang="en-US" altLang="ja-JP" sz="700"/>
            <a:t>(2) </a:t>
          </a:r>
          <a:r>
            <a:rPr kumimoji="1" lang="ja-JP" altLang="en-US" sz="700"/>
            <a:t>役務の進捗等に従事者本人の裁量がない（指揮監督下にある）。</a:t>
          </a:r>
        </a:p>
        <a:p>
          <a:pPr>
            <a:lnSpc>
              <a:spcPts val="800"/>
            </a:lnSpc>
          </a:pPr>
          <a:r>
            <a:rPr kumimoji="1" lang="ja-JP" altLang="en-US" sz="700"/>
            <a:t>　　　　（＝「業務遂行上の指揮監督の有無」 ：基本的かつ重要な要素）</a:t>
          </a:r>
        </a:p>
        <a:p>
          <a:pPr>
            <a:lnSpc>
              <a:spcPts val="800"/>
            </a:lnSpc>
          </a:pPr>
          <a:r>
            <a:rPr kumimoji="1" lang="ja-JP" altLang="en-US" sz="700"/>
            <a:t>　　　　　例：実施に５日程度を要すると見込まれる役務を５日間で実施させる。</a:t>
          </a:r>
        </a:p>
        <a:p>
          <a:pPr>
            <a:lnSpc>
              <a:spcPts val="800"/>
            </a:lnSpc>
          </a:pPr>
          <a:r>
            <a:rPr kumimoji="1" lang="ja-JP" altLang="en-US" sz="700"/>
            <a:t>　　　　　　　従事者が役務に従事している期間、他の役務をしてはならない。</a:t>
          </a:r>
        </a:p>
        <a:p>
          <a:pPr>
            <a:lnSpc>
              <a:spcPts val="800"/>
            </a:lnSpc>
          </a:pPr>
          <a:r>
            <a:rPr kumimoji="1" lang="ja-JP" altLang="en-US" sz="700"/>
            <a:t> </a:t>
          </a:r>
        </a:p>
        <a:p>
          <a:pPr>
            <a:lnSpc>
              <a:spcPts val="800"/>
            </a:lnSpc>
          </a:pPr>
          <a:r>
            <a:rPr kumimoji="1" lang="ja-JP" altLang="en-US" sz="700"/>
            <a:t>　　</a:t>
          </a:r>
          <a:r>
            <a:rPr kumimoji="1" lang="en-US" altLang="ja-JP" sz="700"/>
            <a:t>(3) </a:t>
          </a:r>
          <a:r>
            <a:rPr kumimoji="1" lang="ja-JP" altLang="en-US" sz="700"/>
            <a:t>従事する場所や日時が予め定まっている。</a:t>
          </a:r>
        </a:p>
        <a:p>
          <a:pPr>
            <a:lnSpc>
              <a:spcPts val="800"/>
            </a:lnSpc>
          </a:pPr>
          <a:r>
            <a:rPr kumimoji="1" lang="ja-JP" altLang="en-US" sz="700"/>
            <a:t>　　　　（＝「拘束性の有無」 ：基本的な要素）</a:t>
          </a:r>
        </a:p>
        <a:p>
          <a:pPr>
            <a:lnSpc>
              <a:spcPts val="800"/>
            </a:lnSpc>
          </a:pPr>
          <a:r>
            <a:rPr kumimoji="1" lang="ja-JP" altLang="en-US" sz="700"/>
            <a:t>　　　　　例：毎週水曜日の</a:t>
          </a:r>
          <a:r>
            <a:rPr kumimoji="1" lang="en-US" altLang="ja-JP" sz="700"/>
            <a:t>10:00</a:t>
          </a:r>
          <a:r>
            <a:rPr kumimoji="1" lang="ja-JP" altLang="en-US" sz="700"/>
            <a:t>～</a:t>
          </a:r>
          <a:r>
            <a:rPr kumimoji="1" lang="en-US" altLang="ja-JP" sz="700"/>
            <a:t>12:00</a:t>
          </a:r>
          <a:r>
            <a:rPr kumimoji="1" lang="ja-JP" altLang="en-US" sz="700"/>
            <a:t>に作業を行わせる。</a:t>
          </a:r>
        </a:p>
        <a:p>
          <a:pPr>
            <a:lnSpc>
              <a:spcPts val="800"/>
            </a:lnSpc>
          </a:pPr>
          <a:r>
            <a:rPr kumimoji="1" lang="ja-JP" altLang="en-US" sz="700"/>
            <a:t>　　　　　　　本学においてアンケートの集計作業を行わせる。</a:t>
          </a:r>
        </a:p>
        <a:p>
          <a:pPr>
            <a:lnSpc>
              <a:spcPts val="800"/>
            </a:lnSpc>
          </a:pPr>
          <a:r>
            <a:rPr kumimoji="1" lang="ja-JP" altLang="en-US" sz="700"/>
            <a:t> </a:t>
          </a:r>
        </a:p>
        <a:p>
          <a:pPr>
            <a:lnSpc>
              <a:spcPts val="800"/>
            </a:lnSpc>
          </a:pPr>
          <a:r>
            <a:rPr kumimoji="1" lang="ja-JP" altLang="en-US" sz="700"/>
            <a:t>　　</a:t>
          </a:r>
          <a:r>
            <a:rPr kumimoji="1" lang="en-US" altLang="ja-JP" sz="700"/>
            <a:t>(4) </a:t>
          </a:r>
          <a:r>
            <a:rPr kumimoji="1" lang="ja-JP" altLang="en-US" sz="700"/>
            <a:t>従事者が自らの判断によって代理者や補助者を使うことができない。</a:t>
          </a:r>
        </a:p>
        <a:p>
          <a:pPr>
            <a:lnSpc>
              <a:spcPts val="800"/>
            </a:lnSpc>
          </a:pPr>
          <a:r>
            <a:rPr kumimoji="1" lang="ja-JP" altLang="en-US" sz="700"/>
            <a:t>　　　　（＝「代替性の有無」 ：補強の要素）</a:t>
          </a:r>
        </a:p>
        <a:p>
          <a:pPr>
            <a:lnSpc>
              <a:spcPts val="800"/>
            </a:lnSpc>
          </a:pPr>
          <a:r>
            <a:rPr kumimoji="1" lang="ja-JP" altLang="en-US" sz="700"/>
            <a:t> </a:t>
          </a:r>
        </a:p>
        <a:p>
          <a:pPr>
            <a:lnSpc>
              <a:spcPts val="800"/>
            </a:lnSpc>
          </a:pPr>
          <a:r>
            <a:rPr kumimoji="1" lang="ja-JP" altLang="en-US" sz="700"/>
            <a:t>　　</a:t>
          </a:r>
          <a:r>
            <a:rPr kumimoji="1" lang="en-US" altLang="ja-JP" sz="700"/>
            <a:t>(5) </a:t>
          </a:r>
          <a:r>
            <a:rPr kumimoji="1" lang="ja-JP" altLang="en-US" sz="700"/>
            <a:t>成果（出来高）に関わらず、役務にかかった実績数（実働）から対価を計算する。</a:t>
          </a:r>
        </a:p>
        <a:p>
          <a:pPr>
            <a:lnSpc>
              <a:spcPts val="800"/>
            </a:lnSpc>
          </a:pPr>
          <a:r>
            <a:rPr kumimoji="1" lang="ja-JP" altLang="en-US" sz="700"/>
            <a:t>　　　　（＝「報酬の労務対償性」 ：補強の要素）</a:t>
          </a:r>
        </a:p>
        <a:p>
          <a:pPr>
            <a:lnSpc>
              <a:spcPts val="800"/>
            </a:lnSpc>
          </a:pPr>
          <a:r>
            <a:rPr kumimoji="1" lang="ja-JP" altLang="en-US" sz="800"/>
            <a:t> </a:t>
          </a:r>
        </a:p>
        <a:p>
          <a:endParaRPr kumimoji="1" lang="ja-JP" altLang="en-US" sz="800"/>
        </a:p>
      </xdr:txBody>
    </xdr:sp>
    <xdr:clientData/>
  </xdr:twoCellAnchor>
  <mc:AlternateContent xmlns:mc="http://schemas.openxmlformats.org/markup-compatibility/2006">
    <mc:Choice xmlns:a14="http://schemas.microsoft.com/office/drawing/2010/main" Requires="a14">
      <xdr:twoCellAnchor editAs="oneCell">
        <xdr:from>
          <xdr:col>1</xdr:col>
          <xdr:colOff>152400</xdr:colOff>
          <xdr:row>36</xdr:row>
          <xdr:rowOff>198120</xdr:rowOff>
        </xdr:from>
        <xdr:to>
          <xdr:col>2</xdr:col>
          <xdr:colOff>182880</xdr:colOff>
          <xdr:row>37</xdr:row>
          <xdr:rowOff>160020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6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22860</xdr:colOff>
          <xdr:row>28</xdr:row>
          <xdr:rowOff>160020</xdr:rowOff>
        </xdr:from>
        <xdr:to>
          <xdr:col>24</xdr:col>
          <xdr:colOff>76200</xdr:colOff>
          <xdr:row>30</xdr:row>
          <xdr:rowOff>7620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7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11</xdr:row>
          <xdr:rowOff>182880</xdr:rowOff>
        </xdr:from>
        <xdr:to>
          <xdr:col>33</xdr:col>
          <xdr:colOff>83820</xdr:colOff>
          <xdr:row>13</xdr:row>
          <xdr:rowOff>7620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7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12</xdr:row>
          <xdr:rowOff>220980</xdr:rowOff>
        </xdr:from>
        <xdr:to>
          <xdr:col>33</xdr:col>
          <xdr:colOff>83820</xdr:colOff>
          <xdr:row>14</xdr:row>
          <xdr:rowOff>7620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7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13</xdr:row>
          <xdr:rowOff>213360</xdr:rowOff>
        </xdr:from>
        <xdr:to>
          <xdr:col>33</xdr:col>
          <xdr:colOff>83820</xdr:colOff>
          <xdr:row>15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7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22860</xdr:colOff>
          <xdr:row>28</xdr:row>
          <xdr:rowOff>160020</xdr:rowOff>
        </xdr:from>
        <xdr:to>
          <xdr:col>33</xdr:col>
          <xdr:colOff>76200</xdr:colOff>
          <xdr:row>30</xdr:row>
          <xdr:rowOff>7620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7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29</xdr:row>
          <xdr:rowOff>220980</xdr:rowOff>
        </xdr:from>
        <xdr:to>
          <xdr:col>15</xdr:col>
          <xdr:colOff>83820</xdr:colOff>
          <xdr:row>31</xdr:row>
          <xdr:rowOff>7620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7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29</xdr:row>
          <xdr:rowOff>220980</xdr:rowOff>
        </xdr:from>
        <xdr:to>
          <xdr:col>24</xdr:col>
          <xdr:colOff>83820</xdr:colOff>
          <xdr:row>31</xdr:row>
          <xdr:rowOff>7620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7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30</xdr:row>
          <xdr:rowOff>220980</xdr:rowOff>
        </xdr:from>
        <xdr:to>
          <xdr:col>15</xdr:col>
          <xdr:colOff>83820</xdr:colOff>
          <xdr:row>32</xdr:row>
          <xdr:rowOff>7620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7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30</xdr:row>
          <xdr:rowOff>220980</xdr:rowOff>
        </xdr:from>
        <xdr:to>
          <xdr:col>24</xdr:col>
          <xdr:colOff>83820</xdr:colOff>
          <xdr:row>32</xdr:row>
          <xdr:rowOff>7620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7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31</xdr:row>
          <xdr:rowOff>220980</xdr:rowOff>
        </xdr:from>
        <xdr:to>
          <xdr:col>15</xdr:col>
          <xdr:colOff>83820</xdr:colOff>
          <xdr:row>33</xdr:row>
          <xdr:rowOff>7620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7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31</xdr:row>
          <xdr:rowOff>220980</xdr:rowOff>
        </xdr:from>
        <xdr:to>
          <xdr:col>24</xdr:col>
          <xdr:colOff>83820</xdr:colOff>
          <xdr:row>33</xdr:row>
          <xdr:rowOff>7620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7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32</xdr:row>
          <xdr:rowOff>220980</xdr:rowOff>
        </xdr:from>
        <xdr:to>
          <xdr:col>15</xdr:col>
          <xdr:colOff>83820</xdr:colOff>
          <xdr:row>34</xdr:row>
          <xdr:rowOff>7620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7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32</xdr:row>
          <xdr:rowOff>220980</xdr:rowOff>
        </xdr:from>
        <xdr:to>
          <xdr:col>24</xdr:col>
          <xdr:colOff>83820</xdr:colOff>
          <xdr:row>34</xdr:row>
          <xdr:rowOff>7620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7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33</xdr:row>
          <xdr:rowOff>220980</xdr:rowOff>
        </xdr:from>
        <xdr:to>
          <xdr:col>15</xdr:col>
          <xdr:colOff>83820</xdr:colOff>
          <xdr:row>35</xdr:row>
          <xdr:rowOff>7620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7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33</xdr:row>
          <xdr:rowOff>213360</xdr:rowOff>
        </xdr:from>
        <xdr:to>
          <xdr:col>24</xdr:col>
          <xdr:colOff>83820</xdr:colOff>
          <xdr:row>35</xdr:row>
          <xdr:rowOff>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7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36</xdr:row>
          <xdr:rowOff>220980</xdr:rowOff>
        </xdr:from>
        <xdr:to>
          <xdr:col>15</xdr:col>
          <xdr:colOff>83820</xdr:colOff>
          <xdr:row>38</xdr:row>
          <xdr:rowOff>7620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7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39</xdr:row>
          <xdr:rowOff>38100</xdr:rowOff>
        </xdr:from>
        <xdr:to>
          <xdr:col>20</xdr:col>
          <xdr:colOff>38100</xdr:colOff>
          <xdr:row>40</xdr:row>
          <xdr:rowOff>106680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7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76200</xdr:rowOff>
        </xdr:from>
        <xdr:to>
          <xdr:col>20</xdr:col>
          <xdr:colOff>38100</xdr:colOff>
          <xdr:row>41</xdr:row>
          <xdr:rowOff>144780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7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 提出不要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38</xdr:row>
          <xdr:rowOff>30480</xdr:rowOff>
        </xdr:from>
        <xdr:to>
          <xdr:col>17</xdr:col>
          <xdr:colOff>83820</xdr:colOff>
          <xdr:row>38</xdr:row>
          <xdr:rowOff>274320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7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35</xdr:row>
          <xdr:rowOff>7620</xdr:rowOff>
        </xdr:from>
        <xdr:to>
          <xdr:col>15</xdr:col>
          <xdr:colOff>83820</xdr:colOff>
          <xdr:row>36</xdr:row>
          <xdr:rowOff>22860</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7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17</xdr:col>
      <xdr:colOff>19050</xdr:colOff>
      <xdr:row>15</xdr:row>
      <xdr:rowOff>295275</xdr:rowOff>
    </xdr:from>
    <xdr:to>
      <xdr:col>23</xdr:col>
      <xdr:colOff>342900</xdr:colOff>
      <xdr:row>18</xdr:row>
      <xdr:rowOff>85725</xdr:rowOff>
    </xdr:to>
    <xdr:sp macro="" textlink="">
      <xdr:nvSpPr>
        <xdr:cNvPr id="6" name="角丸四角形 5">
          <a:extLst>
            <a:ext uri="{FF2B5EF4-FFF2-40B4-BE49-F238E27FC236}">
              <a16:creationId xmlns:a16="http://schemas.microsoft.com/office/drawing/2014/main" id="{00000000-0008-0000-0800-000006000000}"/>
            </a:ext>
          </a:extLst>
        </xdr:cNvPr>
        <xdr:cNvSpPr/>
      </xdr:nvSpPr>
      <xdr:spPr>
        <a:xfrm>
          <a:off x="5867400" y="3352800"/>
          <a:ext cx="2495550" cy="581025"/>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304799</xdr:colOff>
      <xdr:row>9</xdr:row>
      <xdr:rowOff>219075</xdr:rowOff>
    </xdr:from>
    <xdr:to>
      <xdr:col>23</xdr:col>
      <xdr:colOff>238124</xdr:colOff>
      <xdr:row>13</xdr:row>
      <xdr:rowOff>104775</xdr:rowOff>
    </xdr:to>
    <xdr:sp macro="" textlink="">
      <xdr:nvSpPr>
        <xdr:cNvPr id="7" name="角丸四角形吹き出し 6">
          <a:extLst>
            <a:ext uri="{FF2B5EF4-FFF2-40B4-BE49-F238E27FC236}">
              <a16:creationId xmlns:a16="http://schemas.microsoft.com/office/drawing/2014/main" id="{00000000-0008-0000-0800-000007000000}"/>
            </a:ext>
          </a:extLst>
        </xdr:cNvPr>
        <xdr:cNvSpPr/>
      </xdr:nvSpPr>
      <xdr:spPr>
        <a:xfrm>
          <a:off x="5067299" y="2057400"/>
          <a:ext cx="3190875" cy="628650"/>
        </a:xfrm>
        <a:prstGeom prst="wedgeRoundRectCallout">
          <a:avLst>
            <a:gd name="adj1" fmla="val -6164"/>
            <a:gd name="adj2" fmla="val 152202"/>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用務が複数日にわたる場合は、用務終了日も入力してください。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3</xdr:col>
      <xdr:colOff>228600</xdr:colOff>
      <xdr:row>30</xdr:row>
      <xdr:rowOff>66676</xdr:rowOff>
    </xdr:from>
    <xdr:to>
      <xdr:col>23</xdr:col>
      <xdr:colOff>76200</xdr:colOff>
      <xdr:row>32</xdr:row>
      <xdr:rowOff>66676</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1085850" y="6467476"/>
          <a:ext cx="7010400" cy="419100"/>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25</xdr:row>
      <xdr:rowOff>152400</xdr:rowOff>
    </xdr:from>
    <xdr:to>
      <xdr:col>20</xdr:col>
      <xdr:colOff>0</xdr:colOff>
      <xdr:row>29</xdr:row>
      <xdr:rowOff>38100</xdr:rowOff>
    </xdr:to>
    <xdr:sp macro="" textlink="">
      <xdr:nvSpPr>
        <xdr:cNvPr id="9" name="角丸四角形吹き出し 8">
          <a:extLst>
            <a:ext uri="{FF2B5EF4-FFF2-40B4-BE49-F238E27FC236}">
              <a16:creationId xmlns:a16="http://schemas.microsoft.com/office/drawing/2014/main" id="{00000000-0008-0000-0800-000009000000}"/>
            </a:ext>
          </a:extLst>
        </xdr:cNvPr>
        <xdr:cNvSpPr/>
      </xdr:nvSpPr>
      <xdr:spPr>
        <a:xfrm>
          <a:off x="3924300" y="5534025"/>
          <a:ext cx="3009900" cy="609600"/>
        </a:xfrm>
        <a:prstGeom prst="wedgeRoundRectCallout">
          <a:avLst>
            <a:gd name="adj1" fmla="val -5979"/>
            <a:gd name="adj2" fmla="val 98319"/>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選択した謝金種目に応じて、当該謝金の単価上限額が表示されます。</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9525</xdr:colOff>
      <xdr:row>34</xdr:row>
      <xdr:rowOff>9526</xdr:rowOff>
    </xdr:from>
    <xdr:to>
      <xdr:col>7</xdr:col>
      <xdr:colOff>333375</xdr:colOff>
      <xdr:row>37</xdr:row>
      <xdr:rowOff>1</xdr:rowOff>
    </xdr:to>
    <xdr:sp macro="" textlink="">
      <xdr:nvSpPr>
        <xdr:cNvPr id="10" name="角丸四角形 9">
          <a:extLst>
            <a:ext uri="{FF2B5EF4-FFF2-40B4-BE49-F238E27FC236}">
              <a16:creationId xmlns:a16="http://schemas.microsoft.com/office/drawing/2014/main" id="{00000000-0008-0000-0800-00000A000000}"/>
            </a:ext>
          </a:extLst>
        </xdr:cNvPr>
        <xdr:cNvSpPr/>
      </xdr:nvSpPr>
      <xdr:spPr>
        <a:xfrm>
          <a:off x="1152525" y="7248526"/>
          <a:ext cx="1409700" cy="781050"/>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39</xdr:row>
      <xdr:rowOff>95249</xdr:rowOff>
    </xdr:from>
    <xdr:to>
      <xdr:col>9</xdr:col>
      <xdr:colOff>323850</xdr:colOff>
      <xdr:row>45</xdr:row>
      <xdr:rowOff>85725</xdr:rowOff>
    </xdr:to>
    <xdr:sp macro="" textlink="">
      <xdr:nvSpPr>
        <xdr:cNvPr id="11" name="角丸四角形吹き出し 10">
          <a:extLst>
            <a:ext uri="{FF2B5EF4-FFF2-40B4-BE49-F238E27FC236}">
              <a16:creationId xmlns:a16="http://schemas.microsoft.com/office/drawing/2014/main" id="{00000000-0008-0000-0800-00000B000000}"/>
            </a:ext>
          </a:extLst>
        </xdr:cNvPr>
        <xdr:cNvSpPr/>
      </xdr:nvSpPr>
      <xdr:spPr>
        <a:xfrm>
          <a:off x="19050" y="8562974"/>
          <a:ext cx="3257550" cy="1304926"/>
        </a:xfrm>
        <a:prstGeom prst="wedgeRoundRectCallout">
          <a:avLst>
            <a:gd name="adj1" fmla="val -12953"/>
            <a:gd name="adj2" fmla="val -94768"/>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単位に応じた数値を入力してください。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「時間（分）」の場合は分数を入力してください。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謝金区分が講演の場合は、打合時間欄が表示されますので、講演時間と分けて入力してください。</a:t>
          </a:r>
          <a:endParaRPr kumimoji="1" lang="en-US" altLang="ja-JP" sz="1100">
            <a:solidFill>
              <a:sysClr val="windowText" lastClr="000000"/>
            </a:solidFill>
          </a:endParaRPr>
        </a:p>
      </xdr:txBody>
    </xdr:sp>
    <xdr:clientData/>
  </xdr:twoCellAnchor>
  <xdr:twoCellAnchor>
    <xdr:from>
      <xdr:col>11</xdr:col>
      <xdr:colOff>1</xdr:colOff>
      <xdr:row>34</xdr:row>
      <xdr:rowOff>9525</xdr:rowOff>
    </xdr:from>
    <xdr:to>
      <xdr:col>18</xdr:col>
      <xdr:colOff>352426</xdr:colOff>
      <xdr:row>37</xdr:row>
      <xdr:rowOff>28575</xdr:rowOff>
    </xdr:to>
    <xdr:sp macro="" textlink="">
      <xdr:nvSpPr>
        <xdr:cNvPr id="12" name="角丸四角形 11">
          <a:extLst>
            <a:ext uri="{FF2B5EF4-FFF2-40B4-BE49-F238E27FC236}">
              <a16:creationId xmlns:a16="http://schemas.microsoft.com/office/drawing/2014/main" id="{00000000-0008-0000-0800-00000C000000}"/>
            </a:ext>
          </a:extLst>
        </xdr:cNvPr>
        <xdr:cNvSpPr/>
      </xdr:nvSpPr>
      <xdr:spPr>
        <a:xfrm>
          <a:off x="3676651" y="7248525"/>
          <a:ext cx="2886075" cy="809625"/>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42</xdr:row>
      <xdr:rowOff>95250</xdr:rowOff>
    </xdr:from>
    <xdr:to>
      <xdr:col>22</xdr:col>
      <xdr:colOff>209549</xdr:colOff>
      <xdr:row>45</xdr:row>
      <xdr:rowOff>66675</xdr:rowOff>
    </xdr:to>
    <xdr:sp macro="" textlink="">
      <xdr:nvSpPr>
        <xdr:cNvPr id="13" name="角丸四角形吹き出し 12">
          <a:extLst>
            <a:ext uri="{FF2B5EF4-FFF2-40B4-BE49-F238E27FC236}">
              <a16:creationId xmlns:a16="http://schemas.microsoft.com/office/drawing/2014/main" id="{00000000-0008-0000-0800-00000D000000}"/>
            </a:ext>
          </a:extLst>
        </xdr:cNvPr>
        <xdr:cNvSpPr/>
      </xdr:nvSpPr>
      <xdr:spPr>
        <a:xfrm>
          <a:off x="3390900" y="9220200"/>
          <a:ext cx="4476749" cy="628650"/>
        </a:xfrm>
        <a:prstGeom prst="wedgeRoundRectCallout">
          <a:avLst>
            <a:gd name="adj1" fmla="val -20124"/>
            <a:gd name="adj2" fmla="val -243253"/>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交通費等が発生する場合は、対象者毎に「旅行（計画／上申）書」又は「用務依頼書」の提出が必要ですので、作成してください。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18</xdr:col>
      <xdr:colOff>352427</xdr:colOff>
      <xdr:row>34</xdr:row>
      <xdr:rowOff>0</xdr:rowOff>
    </xdr:from>
    <xdr:to>
      <xdr:col>21</xdr:col>
      <xdr:colOff>9527</xdr:colOff>
      <xdr:row>37</xdr:row>
      <xdr:rowOff>38100</xdr:rowOff>
    </xdr:to>
    <xdr:sp macro="" textlink="">
      <xdr:nvSpPr>
        <xdr:cNvPr id="14" name="角丸四角形 13">
          <a:extLst>
            <a:ext uri="{FF2B5EF4-FFF2-40B4-BE49-F238E27FC236}">
              <a16:creationId xmlns:a16="http://schemas.microsoft.com/office/drawing/2014/main" id="{00000000-0008-0000-0800-00000E000000}"/>
            </a:ext>
          </a:extLst>
        </xdr:cNvPr>
        <xdr:cNvSpPr/>
      </xdr:nvSpPr>
      <xdr:spPr>
        <a:xfrm>
          <a:off x="6562727" y="7239000"/>
          <a:ext cx="742950" cy="828675"/>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133349</xdr:colOff>
      <xdr:row>39</xdr:row>
      <xdr:rowOff>57150</xdr:rowOff>
    </xdr:from>
    <xdr:to>
      <xdr:col>23</xdr:col>
      <xdr:colOff>333374</xdr:colOff>
      <xdr:row>42</xdr:row>
      <xdr:rowOff>28575</xdr:rowOff>
    </xdr:to>
    <xdr:sp macro="" textlink="">
      <xdr:nvSpPr>
        <xdr:cNvPr id="15" name="角丸四角形吹き出し 14">
          <a:extLst>
            <a:ext uri="{FF2B5EF4-FFF2-40B4-BE49-F238E27FC236}">
              <a16:creationId xmlns:a16="http://schemas.microsoft.com/office/drawing/2014/main" id="{00000000-0008-0000-0800-00000F000000}"/>
            </a:ext>
          </a:extLst>
        </xdr:cNvPr>
        <xdr:cNvSpPr/>
      </xdr:nvSpPr>
      <xdr:spPr>
        <a:xfrm>
          <a:off x="5257799" y="8524875"/>
          <a:ext cx="3095625" cy="628650"/>
        </a:xfrm>
        <a:prstGeom prst="wedgeRoundRectCallout">
          <a:avLst>
            <a:gd name="adj1" fmla="val 9793"/>
            <a:gd name="adj2" fmla="val -125316"/>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本法人の施設（ゲストハウス等）に宿泊する場合は、「○」を入力してください。</a:t>
          </a:r>
          <a:endParaRPr kumimoji="1" lang="en-US" altLang="ja-JP" sz="1100">
            <a:solidFill>
              <a:sysClr val="windowText" lastClr="000000"/>
            </a:solidFill>
          </a:endParaRPr>
        </a:p>
      </xdr:txBody>
    </xdr:sp>
    <xdr:clientData/>
  </xdr:twoCellAnchor>
  <xdr:twoCellAnchor>
    <xdr:from>
      <xdr:col>3</xdr:col>
      <xdr:colOff>247650</xdr:colOff>
      <xdr:row>51</xdr:row>
      <xdr:rowOff>133350</xdr:rowOff>
    </xdr:from>
    <xdr:to>
      <xdr:col>23</xdr:col>
      <xdr:colOff>342900</xdr:colOff>
      <xdr:row>55</xdr:row>
      <xdr:rowOff>47625</xdr:rowOff>
    </xdr:to>
    <xdr:sp macro="" textlink="">
      <xdr:nvSpPr>
        <xdr:cNvPr id="16" name="角丸四角形 15">
          <a:extLst>
            <a:ext uri="{FF2B5EF4-FFF2-40B4-BE49-F238E27FC236}">
              <a16:creationId xmlns:a16="http://schemas.microsoft.com/office/drawing/2014/main" id="{00000000-0008-0000-0800-000010000000}"/>
            </a:ext>
          </a:extLst>
        </xdr:cNvPr>
        <xdr:cNvSpPr/>
      </xdr:nvSpPr>
      <xdr:spPr>
        <a:xfrm>
          <a:off x="1104900" y="11182350"/>
          <a:ext cx="7258050" cy="752475"/>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152401</xdr:colOff>
      <xdr:row>56</xdr:row>
      <xdr:rowOff>114300</xdr:rowOff>
    </xdr:from>
    <xdr:to>
      <xdr:col>19</xdr:col>
      <xdr:colOff>190501</xdr:colOff>
      <xdr:row>59</xdr:row>
      <xdr:rowOff>0</xdr:rowOff>
    </xdr:to>
    <xdr:sp macro="" textlink="">
      <xdr:nvSpPr>
        <xdr:cNvPr id="17" name="角丸四角形吹き出し 16">
          <a:extLst>
            <a:ext uri="{FF2B5EF4-FFF2-40B4-BE49-F238E27FC236}">
              <a16:creationId xmlns:a16="http://schemas.microsoft.com/office/drawing/2014/main" id="{00000000-0008-0000-0800-000011000000}"/>
            </a:ext>
          </a:extLst>
        </xdr:cNvPr>
        <xdr:cNvSpPr/>
      </xdr:nvSpPr>
      <xdr:spPr>
        <a:xfrm>
          <a:off x="2743201" y="12115800"/>
          <a:ext cx="4019550" cy="609600"/>
        </a:xfrm>
        <a:prstGeom prst="wedgeRoundRectCallout">
          <a:avLst>
            <a:gd name="adj1" fmla="val -12433"/>
            <a:gd name="adj2" fmla="val -82886"/>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選択した支出財源の種類に応じて、入力が必要な項目が表示されますので、表示された項目を全て入力してください。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17</xdr:col>
      <xdr:colOff>19050</xdr:colOff>
      <xdr:row>15</xdr:row>
      <xdr:rowOff>285750</xdr:rowOff>
    </xdr:from>
    <xdr:to>
      <xdr:col>23</xdr:col>
      <xdr:colOff>342900</xdr:colOff>
      <xdr:row>18</xdr:row>
      <xdr:rowOff>76200</xdr:rowOff>
    </xdr:to>
    <xdr:sp macro="" textlink="">
      <xdr:nvSpPr>
        <xdr:cNvPr id="18" name="角丸四角形 17">
          <a:extLst>
            <a:ext uri="{FF2B5EF4-FFF2-40B4-BE49-F238E27FC236}">
              <a16:creationId xmlns:a16="http://schemas.microsoft.com/office/drawing/2014/main" id="{00000000-0008-0000-0800-000012000000}"/>
            </a:ext>
          </a:extLst>
        </xdr:cNvPr>
        <xdr:cNvSpPr/>
      </xdr:nvSpPr>
      <xdr:spPr>
        <a:xfrm>
          <a:off x="5867400" y="3343275"/>
          <a:ext cx="2495550" cy="581025"/>
        </a:xfrm>
        <a:prstGeom prst="roundRect">
          <a:avLst/>
        </a:prstGeom>
        <a:no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24</xdr:col>
      <xdr:colOff>190500</xdr:colOff>
      <xdr:row>3</xdr:row>
      <xdr:rowOff>0</xdr:rowOff>
    </xdr:from>
    <xdr:to>
      <xdr:col>29</xdr:col>
      <xdr:colOff>295275</xdr:colOff>
      <xdr:row>18</xdr:row>
      <xdr:rowOff>28575</xdr:rowOff>
    </xdr:to>
    <xdr:pic>
      <xdr:nvPicPr>
        <xdr:cNvPr id="19" name="図 18">
          <a:extLst>
            <a:ext uri="{FF2B5EF4-FFF2-40B4-BE49-F238E27FC236}">
              <a16:creationId xmlns:a16="http://schemas.microsoft.com/office/drawing/2014/main" id="{00000000-0008-0000-08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00" y="609600"/>
          <a:ext cx="3533775" cy="3267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38101</xdr:colOff>
      <xdr:row>39</xdr:row>
      <xdr:rowOff>38100</xdr:rowOff>
    </xdr:from>
    <xdr:to>
      <xdr:col>27</xdr:col>
      <xdr:colOff>571501</xdr:colOff>
      <xdr:row>42</xdr:row>
      <xdr:rowOff>38100</xdr:rowOff>
    </xdr:to>
    <xdr:sp macro="" textlink="">
      <xdr:nvSpPr>
        <xdr:cNvPr id="20" name="角丸四角形吹き出し 19">
          <a:extLst>
            <a:ext uri="{FF2B5EF4-FFF2-40B4-BE49-F238E27FC236}">
              <a16:creationId xmlns:a16="http://schemas.microsoft.com/office/drawing/2014/main" id="{00000000-0008-0000-0800-000014000000}"/>
            </a:ext>
          </a:extLst>
        </xdr:cNvPr>
        <xdr:cNvSpPr/>
      </xdr:nvSpPr>
      <xdr:spPr>
        <a:xfrm>
          <a:off x="8420101" y="8505825"/>
          <a:ext cx="2590800" cy="657225"/>
        </a:xfrm>
        <a:prstGeom prst="wedgeRoundRectCallout">
          <a:avLst>
            <a:gd name="adj1" fmla="val -18655"/>
            <a:gd name="adj2" fmla="val -117711"/>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講演（時間）又はスピーチ謝金の場合は、開始・終了時刻を入力してください。</a:t>
          </a:r>
          <a:endParaRPr kumimoji="1" lang="en-US" altLang="ja-JP" sz="1100">
            <a:solidFill>
              <a:sysClr val="windowText" lastClr="000000"/>
            </a:solidFill>
          </a:endParaRPr>
        </a:p>
      </xdr:txBody>
    </xdr:sp>
    <xdr:clientData/>
  </xdr:twoCellAnchor>
  <xdr:twoCellAnchor>
    <xdr:from>
      <xdr:col>24</xdr:col>
      <xdr:colOff>38100</xdr:colOff>
      <xdr:row>42</xdr:row>
      <xdr:rowOff>85724</xdr:rowOff>
    </xdr:from>
    <xdr:to>
      <xdr:col>30</xdr:col>
      <xdr:colOff>400049</xdr:colOff>
      <xdr:row>47</xdr:row>
      <xdr:rowOff>200024</xdr:rowOff>
    </xdr:to>
    <xdr:sp macro="" textlink="">
      <xdr:nvSpPr>
        <xdr:cNvPr id="21" name="角丸四角形吹き出し 20">
          <a:extLst>
            <a:ext uri="{FF2B5EF4-FFF2-40B4-BE49-F238E27FC236}">
              <a16:creationId xmlns:a16="http://schemas.microsoft.com/office/drawing/2014/main" id="{00000000-0008-0000-0800-000015000000}"/>
            </a:ext>
          </a:extLst>
        </xdr:cNvPr>
        <xdr:cNvSpPr/>
      </xdr:nvSpPr>
      <xdr:spPr>
        <a:xfrm>
          <a:off x="8420100" y="9210674"/>
          <a:ext cx="4476749" cy="1209675"/>
        </a:xfrm>
        <a:prstGeom prst="wedgeRoundRectCallout">
          <a:avLst>
            <a:gd name="adj1" fmla="val 18600"/>
            <a:gd name="adj2" fmla="val -147870"/>
            <a:gd name="adj3" fmla="val 16667"/>
          </a:avLst>
        </a:prstGeom>
        <a:solidFill>
          <a:schemeClr val="accent2">
            <a:lumMod val="20000"/>
            <a:lumOff val="80000"/>
          </a:schemeClr>
        </a:solidFill>
        <a:ln w="25400">
          <a:solidFill>
            <a:schemeClr val="accent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講演（時間）の場合で打合せを行うときは、打合せ時間も謝金の対象とすることが可能ですので打合せの開始・終了時刻を入力してください。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対象となる打合せ時間の上限は講演時間数までです。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スピーチ謝金の場合は打合せ時間を謝金の対象とすることができません。</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4.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4.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7.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6"/>
  <sheetViews>
    <sheetView topLeftCell="G1" workbookViewId="0">
      <selection activeCell="I24" sqref="I24"/>
    </sheetView>
  </sheetViews>
  <sheetFormatPr defaultRowHeight="13.2"/>
  <cols>
    <col min="1" max="1" width="40.21875" customWidth="1"/>
    <col min="2" max="2" width="9" bestFit="1" customWidth="1"/>
    <col min="3" max="3" width="9.109375" bestFit="1" customWidth="1"/>
    <col min="4" max="4" width="9.109375" customWidth="1"/>
    <col min="5" max="5" width="13.109375" bestFit="1" customWidth="1"/>
    <col min="6" max="6" width="21.6640625" bestFit="1" customWidth="1"/>
    <col min="7" max="7" width="15.109375" bestFit="1" customWidth="1"/>
    <col min="8" max="8" width="22.33203125" bestFit="1" customWidth="1"/>
    <col min="9" max="9" width="21.6640625" bestFit="1" customWidth="1"/>
    <col min="10" max="11" width="17.21875" bestFit="1" customWidth="1"/>
    <col min="12" max="12" width="27.21875" bestFit="1" customWidth="1"/>
  </cols>
  <sheetData>
    <row r="1" spans="1:12" ht="26.4">
      <c r="A1" t="s">
        <v>29</v>
      </c>
      <c r="B1" t="s">
        <v>32</v>
      </c>
      <c r="C1" t="s">
        <v>41</v>
      </c>
      <c r="D1" t="s">
        <v>39</v>
      </c>
      <c r="E1" t="s">
        <v>40</v>
      </c>
      <c r="F1" s="3" t="s">
        <v>58</v>
      </c>
      <c r="G1" t="s">
        <v>6</v>
      </c>
      <c r="H1" t="s">
        <v>23</v>
      </c>
      <c r="I1" t="s">
        <v>22</v>
      </c>
      <c r="J1" t="s">
        <v>24</v>
      </c>
      <c r="K1" t="s">
        <v>25</v>
      </c>
      <c r="L1" t="s">
        <v>33</v>
      </c>
    </row>
    <row r="2" spans="1:12">
      <c r="A2" s="113" t="s">
        <v>142</v>
      </c>
      <c r="B2" s="118">
        <v>0.1021</v>
      </c>
      <c r="C2" s="113" t="s">
        <v>232</v>
      </c>
      <c r="D2" s="113" t="s">
        <v>233</v>
      </c>
      <c r="E2" s="114">
        <v>12000</v>
      </c>
      <c r="F2" s="113">
        <v>60</v>
      </c>
      <c r="G2" t="s">
        <v>17</v>
      </c>
      <c r="H2" t="s">
        <v>280</v>
      </c>
      <c r="J2" t="s">
        <v>229</v>
      </c>
      <c r="L2" t="s">
        <v>34</v>
      </c>
    </row>
    <row r="3" spans="1:12">
      <c r="A3" s="113" t="s">
        <v>148</v>
      </c>
      <c r="B3" s="118">
        <v>0.1021</v>
      </c>
      <c r="C3" s="113" t="s">
        <v>234</v>
      </c>
      <c r="D3" s="113" t="s">
        <v>233</v>
      </c>
      <c r="E3" s="114">
        <v>56000</v>
      </c>
      <c r="F3" s="113">
        <v>1</v>
      </c>
      <c r="G3" t="s">
        <v>43</v>
      </c>
      <c r="H3" t="s">
        <v>280</v>
      </c>
      <c r="J3" t="s">
        <v>229</v>
      </c>
      <c r="L3" t="s">
        <v>36</v>
      </c>
    </row>
    <row r="4" spans="1:12">
      <c r="A4" s="113" t="s">
        <v>235</v>
      </c>
      <c r="B4" s="118">
        <v>0.1021</v>
      </c>
      <c r="C4" s="113" t="s">
        <v>236</v>
      </c>
      <c r="D4" s="113" t="s">
        <v>233</v>
      </c>
      <c r="E4" s="114">
        <v>2000</v>
      </c>
      <c r="F4" s="113">
        <v>30</v>
      </c>
      <c r="G4" t="s">
        <v>44</v>
      </c>
      <c r="L4" t="s">
        <v>35</v>
      </c>
    </row>
    <row r="5" spans="1:12">
      <c r="A5" s="113" t="s">
        <v>8</v>
      </c>
      <c r="B5" s="118" t="s">
        <v>247</v>
      </c>
      <c r="C5" s="113" t="s">
        <v>237</v>
      </c>
      <c r="D5" s="113" t="s">
        <v>233</v>
      </c>
      <c r="E5" s="114">
        <v>8000</v>
      </c>
      <c r="F5" s="113">
        <v>1</v>
      </c>
      <c r="G5" t="s">
        <v>76</v>
      </c>
      <c r="H5" t="s">
        <v>140</v>
      </c>
      <c r="I5" t="s">
        <v>20</v>
      </c>
      <c r="J5" t="s">
        <v>21</v>
      </c>
      <c r="K5" t="s">
        <v>126</v>
      </c>
    </row>
    <row r="6" spans="1:12">
      <c r="A6" s="113" t="s">
        <v>238</v>
      </c>
      <c r="B6" s="118" t="s">
        <v>272</v>
      </c>
      <c r="C6" s="113" t="s">
        <v>232</v>
      </c>
      <c r="D6" s="113" t="s">
        <v>233</v>
      </c>
      <c r="E6" s="114">
        <v>3500</v>
      </c>
      <c r="F6" s="113">
        <v>60</v>
      </c>
      <c r="G6" t="s">
        <v>45</v>
      </c>
      <c r="H6" t="s">
        <v>127</v>
      </c>
      <c r="I6" t="s">
        <v>46</v>
      </c>
      <c r="J6" t="s">
        <v>126</v>
      </c>
    </row>
    <row r="7" spans="1:12">
      <c r="A7" s="113" t="s">
        <v>9</v>
      </c>
      <c r="B7" s="2"/>
      <c r="C7" s="113" t="s">
        <v>234</v>
      </c>
      <c r="D7" s="113" t="s">
        <v>233</v>
      </c>
      <c r="E7" s="114">
        <v>9000</v>
      </c>
      <c r="F7" s="113">
        <v>1</v>
      </c>
      <c r="G7" t="s">
        <v>47</v>
      </c>
      <c r="H7" t="s">
        <v>127</v>
      </c>
      <c r="I7" t="s">
        <v>46</v>
      </c>
      <c r="J7" t="s">
        <v>126</v>
      </c>
    </row>
    <row r="8" spans="1:12">
      <c r="A8" s="113" t="s">
        <v>10</v>
      </c>
      <c r="B8" s="2"/>
      <c r="C8" s="113" t="s">
        <v>234</v>
      </c>
      <c r="D8" s="113" t="s">
        <v>233</v>
      </c>
      <c r="E8" s="114">
        <v>5000</v>
      </c>
      <c r="F8" s="113">
        <v>1</v>
      </c>
      <c r="G8" t="s">
        <v>48</v>
      </c>
      <c r="H8" t="s">
        <v>127</v>
      </c>
      <c r="I8" t="s">
        <v>46</v>
      </c>
      <c r="J8" t="s">
        <v>126</v>
      </c>
    </row>
    <row r="9" spans="1:12">
      <c r="A9" s="113" t="s">
        <v>150</v>
      </c>
      <c r="B9" s="118"/>
      <c r="C9" s="113" t="s">
        <v>239</v>
      </c>
      <c r="D9" s="113" t="s">
        <v>233</v>
      </c>
      <c r="E9" s="114">
        <v>2000</v>
      </c>
      <c r="F9" s="113">
        <v>1</v>
      </c>
      <c r="G9" t="s">
        <v>49</v>
      </c>
      <c r="H9" t="s">
        <v>127</v>
      </c>
      <c r="I9" t="s">
        <v>46</v>
      </c>
      <c r="J9" t="s">
        <v>126</v>
      </c>
    </row>
    <row r="10" spans="1:12">
      <c r="A10" s="113" t="s">
        <v>240</v>
      </c>
      <c r="B10" s="118"/>
      <c r="C10" s="113" t="s">
        <v>239</v>
      </c>
      <c r="D10" s="113" t="s">
        <v>233</v>
      </c>
      <c r="E10" s="114">
        <v>15000</v>
      </c>
      <c r="F10" s="113">
        <v>1</v>
      </c>
      <c r="G10" t="s">
        <v>50</v>
      </c>
      <c r="H10" t="s">
        <v>127</v>
      </c>
      <c r="I10" t="s">
        <v>46</v>
      </c>
      <c r="J10" t="s">
        <v>126</v>
      </c>
    </row>
    <row r="11" spans="1:12">
      <c r="A11" s="113" t="s">
        <v>265</v>
      </c>
      <c r="B11" s="118">
        <v>0.1021</v>
      </c>
      <c r="C11" s="113" t="s">
        <v>241</v>
      </c>
      <c r="D11" s="113" t="s">
        <v>233</v>
      </c>
      <c r="E11" s="114">
        <v>1600</v>
      </c>
      <c r="F11" s="113">
        <v>400</v>
      </c>
      <c r="G11" t="s">
        <v>51</v>
      </c>
      <c r="H11" t="s">
        <v>127</v>
      </c>
      <c r="I11" t="s">
        <v>46</v>
      </c>
      <c r="J11" t="s">
        <v>126</v>
      </c>
    </row>
    <row r="12" spans="1:12">
      <c r="A12" s="113" t="s">
        <v>266</v>
      </c>
      <c r="B12" s="118">
        <v>0.1021</v>
      </c>
      <c r="C12" s="113" t="s">
        <v>242</v>
      </c>
      <c r="D12" s="113" t="s">
        <v>233</v>
      </c>
      <c r="E12" s="114">
        <v>3000</v>
      </c>
      <c r="F12" s="113">
        <v>200</v>
      </c>
      <c r="G12" t="s">
        <v>35</v>
      </c>
      <c r="H12" t="s">
        <v>52</v>
      </c>
    </row>
    <row r="13" spans="1:12">
      <c r="A13" s="113" t="s">
        <v>267</v>
      </c>
      <c r="B13" s="118">
        <v>0.1021</v>
      </c>
      <c r="C13" s="113" t="s">
        <v>269</v>
      </c>
      <c r="D13" s="113" t="s">
        <v>270</v>
      </c>
      <c r="E13" s="114">
        <v>5000</v>
      </c>
      <c r="F13" s="113">
        <v>1</v>
      </c>
    </row>
    <row r="14" spans="1:12">
      <c r="A14" s="113" t="s">
        <v>268</v>
      </c>
      <c r="B14" s="118">
        <v>0.1021</v>
      </c>
      <c r="C14" s="113" t="s">
        <v>269</v>
      </c>
      <c r="D14" s="113" t="s">
        <v>270</v>
      </c>
      <c r="E14" s="114">
        <v>5000</v>
      </c>
      <c r="F14" s="113">
        <v>1</v>
      </c>
    </row>
    <row r="15" spans="1:12">
      <c r="A15" s="113" t="s">
        <v>59</v>
      </c>
      <c r="B15" s="118">
        <v>0.1021</v>
      </c>
      <c r="C15" s="113" t="s">
        <v>241</v>
      </c>
      <c r="D15" s="113" t="s">
        <v>233</v>
      </c>
      <c r="E15" s="114">
        <v>800</v>
      </c>
      <c r="F15" s="113">
        <v>400</v>
      </c>
    </row>
    <row r="16" spans="1:12">
      <c r="A16" s="113" t="s">
        <v>271</v>
      </c>
      <c r="B16" s="118">
        <v>0.1021</v>
      </c>
      <c r="C16" s="113" t="s">
        <v>242</v>
      </c>
      <c r="D16" s="113" t="s">
        <v>233</v>
      </c>
      <c r="E16" s="114">
        <v>1600</v>
      </c>
      <c r="F16" s="113">
        <v>200</v>
      </c>
    </row>
    <row r="17" spans="1:6">
      <c r="A17" s="113" t="s">
        <v>143</v>
      </c>
      <c r="B17" s="118">
        <v>0.1021</v>
      </c>
      <c r="C17" s="113" t="s">
        <v>241</v>
      </c>
      <c r="D17" s="113" t="s">
        <v>233</v>
      </c>
      <c r="E17" s="114">
        <v>4600</v>
      </c>
      <c r="F17" s="113">
        <v>400</v>
      </c>
    </row>
    <row r="18" spans="1:6">
      <c r="A18" s="113" t="s">
        <v>144</v>
      </c>
      <c r="B18" s="118">
        <v>0.1021</v>
      </c>
      <c r="C18" s="113" t="s">
        <v>242</v>
      </c>
      <c r="D18" s="113" t="s">
        <v>233</v>
      </c>
      <c r="E18" s="114">
        <v>2400</v>
      </c>
      <c r="F18" s="113">
        <v>200</v>
      </c>
    </row>
    <row r="19" spans="1:6">
      <c r="A19" s="113" t="s">
        <v>16</v>
      </c>
      <c r="B19" s="118">
        <v>0.1021</v>
      </c>
      <c r="C19" s="113" t="s">
        <v>242</v>
      </c>
      <c r="D19" s="113" t="s">
        <v>233</v>
      </c>
      <c r="E19" s="114">
        <v>5400</v>
      </c>
      <c r="F19" s="113">
        <v>200</v>
      </c>
    </row>
    <row r="20" spans="1:6">
      <c r="A20" s="113" t="s">
        <v>13</v>
      </c>
      <c r="B20" s="118">
        <v>0.1021</v>
      </c>
      <c r="C20" s="113" t="s">
        <v>232</v>
      </c>
      <c r="D20" s="113" t="s">
        <v>233</v>
      </c>
      <c r="E20" s="114">
        <v>3000</v>
      </c>
      <c r="F20" s="113">
        <v>60</v>
      </c>
    </row>
    <row r="21" spans="1:6">
      <c r="A21" s="113" t="s">
        <v>14</v>
      </c>
      <c r="B21" s="118">
        <v>0.1021</v>
      </c>
      <c r="C21" s="113" t="s">
        <v>232</v>
      </c>
      <c r="D21" s="113" t="s">
        <v>233</v>
      </c>
      <c r="E21" s="114">
        <v>5600</v>
      </c>
      <c r="F21" s="113">
        <v>60</v>
      </c>
    </row>
    <row r="22" spans="1:6">
      <c r="A22" s="113" t="s">
        <v>15</v>
      </c>
      <c r="B22" s="118">
        <v>0.1021</v>
      </c>
      <c r="C22" s="113" t="s">
        <v>232</v>
      </c>
      <c r="D22" s="113" t="s">
        <v>233</v>
      </c>
      <c r="E22" s="114">
        <v>10000</v>
      </c>
      <c r="F22" s="113">
        <v>60</v>
      </c>
    </row>
    <row r="23" spans="1:6">
      <c r="A23" s="113" t="s">
        <v>54</v>
      </c>
      <c r="B23" s="118"/>
      <c r="C23" s="113" t="s">
        <v>232</v>
      </c>
      <c r="D23" s="113" t="s">
        <v>233</v>
      </c>
      <c r="E23" s="114">
        <v>3000</v>
      </c>
      <c r="F23" s="113">
        <v>60</v>
      </c>
    </row>
    <row r="24" spans="1:6">
      <c r="A24" s="113" t="s">
        <v>53</v>
      </c>
      <c r="B24" s="118">
        <v>0.1021</v>
      </c>
      <c r="C24" s="113" t="s">
        <v>236</v>
      </c>
      <c r="D24" s="113" t="s">
        <v>233</v>
      </c>
      <c r="E24" s="114">
        <v>2000</v>
      </c>
      <c r="F24" s="113">
        <v>10</v>
      </c>
    </row>
    <row r="25" spans="1:6">
      <c r="A25" s="113" t="s">
        <v>141</v>
      </c>
      <c r="B25" s="118" t="s">
        <v>247</v>
      </c>
      <c r="C25" s="113" t="s">
        <v>234</v>
      </c>
      <c r="D25" s="113" t="s">
        <v>243</v>
      </c>
      <c r="E25" s="114">
        <v>19500</v>
      </c>
      <c r="F25" s="113">
        <v>1</v>
      </c>
    </row>
    <row r="26" spans="1:6">
      <c r="A26" s="113" t="s">
        <v>11</v>
      </c>
      <c r="B26" s="118" t="s">
        <v>247</v>
      </c>
      <c r="C26" s="113" t="s">
        <v>234</v>
      </c>
      <c r="D26" s="113" t="s">
        <v>243</v>
      </c>
      <c r="E26" s="114">
        <v>16500</v>
      </c>
      <c r="F26" s="113">
        <v>1</v>
      </c>
    </row>
    <row r="27" spans="1:6">
      <c r="A27" s="113" t="s">
        <v>12</v>
      </c>
      <c r="B27" s="118" t="s">
        <v>247</v>
      </c>
      <c r="C27" s="113" t="s">
        <v>234</v>
      </c>
      <c r="D27" s="113" t="s">
        <v>243</v>
      </c>
      <c r="E27" s="114">
        <v>13500</v>
      </c>
      <c r="F27" s="113">
        <v>1</v>
      </c>
    </row>
    <row r="28" spans="1:6">
      <c r="A28" s="113" t="s">
        <v>145</v>
      </c>
      <c r="B28" s="118" t="s">
        <v>274</v>
      </c>
      <c r="C28" s="113" t="s">
        <v>234</v>
      </c>
      <c r="D28" s="113" t="s">
        <v>233</v>
      </c>
      <c r="E28" s="114">
        <v>50000</v>
      </c>
      <c r="F28" s="113">
        <v>1</v>
      </c>
    </row>
    <row r="29" spans="1:6">
      <c r="A29" s="113" t="s">
        <v>147</v>
      </c>
      <c r="B29" s="118" t="s">
        <v>247</v>
      </c>
      <c r="C29" s="113" t="s">
        <v>244</v>
      </c>
      <c r="D29" s="113" t="s">
        <v>233</v>
      </c>
      <c r="E29" s="114">
        <v>10000</v>
      </c>
      <c r="F29" s="113">
        <v>1</v>
      </c>
    </row>
    <row r="30" spans="1:6">
      <c r="A30" s="113" t="s">
        <v>146</v>
      </c>
      <c r="B30" s="118" t="s">
        <v>247</v>
      </c>
      <c r="C30" s="113" t="s">
        <v>232</v>
      </c>
      <c r="D30" s="113" t="s">
        <v>233</v>
      </c>
      <c r="E30" s="114">
        <v>1000</v>
      </c>
      <c r="F30" s="113">
        <v>60</v>
      </c>
    </row>
    <row r="31" spans="1:6">
      <c r="A31" s="113" t="s">
        <v>149</v>
      </c>
      <c r="B31" s="118" t="s">
        <v>247</v>
      </c>
      <c r="C31" s="113" t="s">
        <v>245</v>
      </c>
      <c r="D31" s="113" t="s">
        <v>233</v>
      </c>
      <c r="E31" s="114">
        <v>1800</v>
      </c>
      <c r="F31" s="113">
        <v>1</v>
      </c>
    </row>
    <row r="32" spans="1:6">
      <c r="A32" s="113" t="s">
        <v>62</v>
      </c>
      <c r="B32" s="118" t="s">
        <v>247</v>
      </c>
      <c r="C32" s="113" t="s">
        <v>245</v>
      </c>
      <c r="D32" s="113" t="s">
        <v>233</v>
      </c>
      <c r="E32" s="114">
        <v>1620</v>
      </c>
      <c r="F32" s="113">
        <v>1</v>
      </c>
    </row>
    <row r="33" spans="1:6">
      <c r="A33" s="113" t="s">
        <v>63</v>
      </c>
      <c r="B33" s="118" t="s">
        <v>247</v>
      </c>
      <c r="C33" s="113" t="s">
        <v>245</v>
      </c>
      <c r="D33" s="113" t="s">
        <v>233</v>
      </c>
      <c r="E33" s="114">
        <v>900</v>
      </c>
      <c r="F33" s="113">
        <v>1</v>
      </c>
    </row>
    <row r="34" spans="1:6">
      <c r="A34" s="113" t="s">
        <v>60</v>
      </c>
      <c r="B34" s="118"/>
      <c r="C34" s="113" t="s">
        <v>246</v>
      </c>
      <c r="D34" s="113" t="s">
        <v>233</v>
      </c>
      <c r="E34" s="114">
        <v>3000</v>
      </c>
      <c r="F34" s="113">
        <v>1</v>
      </c>
    </row>
    <row r="35" spans="1:6">
      <c r="A35" s="113" t="s">
        <v>61</v>
      </c>
      <c r="B35" s="118"/>
      <c r="C35" s="113" t="s">
        <v>237</v>
      </c>
      <c r="D35" s="113" t="s">
        <v>233</v>
      </c>
      <c r="E35" s="114">
        <v>2000</v>
      </c>
      <c r="F35" s="113">
        <v>1</v>
      </c>
    </row>
    <row r="36" spans="1:6">
      <c r="A36" s="113" t="s">
        <v>151</v>
      </c>
      <c r="B36" s="2"/>
      <c r="C36" s="113" t="s">
        <v>239</v>
      </c>
      <c r="D36" s="113" t="s">
        <v>233</v>
      </c>
      <c r="E36" s="114">
        <v>7000</v>
      </c>
      <c r="F36" s="113">
        <v>1</v>
      </c>
    </row>
    <row r="37" spans="1:6">
      <c r="A37" s="113" t="s">
        <v>152</v>
      </c>
      <c r="B37" s="118" t="s">
        <v>247</v>
      </c>
      <c r="C37" s="113" t="s">
        <v>237</v>
      </c>
      <c r="D37" s="113" t="s">
        <v>233</v>
      </c>
      <c r="E37" s="114">
        <v>60000</v>
      </c>
      <c r="F37" s="113">
        <v>1</v>
      </c>
    </row>
    <row r="38" spans="1:6">
      <c r="A38" s="113" t="s">
        <v>153</v>
      </c>
      <c r="B38" s="118" t="s">
        <v>247</v>
      </c>
      <c r="C38" s="113" t="s">
        <v>237</v>
      </c>
      <c r="D38" s="113" t="s">
        <v>233</v>
      </c>
      <c r="E38" s="114">
        <v>120000</v>
      </c>
      <c r="F38" s="113">
        <v>1</v>
      </c>
    </row>
    <row r="39" spans="1:6">
      <c r="A39" s="113" t="s">
        <v>57</v>
      </c>
      <c r="B39" s="118" t="s">
        <v>247</v>
      </c>
      <c r="C39" s="113" t="s">
        <v>232</v>
      </c>
      <c r="D39" s="113" t="s">
        <v>233</v>
      </c>
      <c r="E39" s="114">
        <v>4000</v>
      </c>
      <c r="F39" s="113">
        <v>60</v>
      </c>
    </row>
    <row r="40" spans="1:6">
      <c r="A40" s="113" t="s">
        <v>65</v>
      </c>
      <c r="B40" s="2"/>
      <c r="C40" s="113" t="s">
        <v>239</v>
      </c>
      <c r="D40" s="113" t="s">
        <v>233</v>
      </c>
      <c r="E40" s="114">
        <v>20000</v>
      </c>
      <c r="F40" s="113">
        <v>1</v>
      </c>
    </row>
    <row r="41" spans="1:6">
      <c r="A41" s="113" t="s">
        <v>66</v>
      </c>
      <c r="B41" s="2"/>
      <c r="C41" s="113" t="s">
        <v>239</v>
      </c>
      <c r="D41" s="113" t="s">
        <v>233</v>
      </c>
      <c r="E41" s="114">
        <v>10000</v>
      </c>
      <c r="F41" s="113">
        <v>1</v>
      </c>
    </row>
    <row r="42" spans="1:6">
      <c r="A42" s="113" t="s">
        <v>273</v>
      </c>
      <c r="B42" s="2"/>
      <c r="C42" s="113" t="s">
        <v>234</v>
      </c>
      <c r="D42" s="113" t="s">
        <v>233</v>
      </c>
      <c r="E42" s="114">
        <v>7000</v>
      </c>
      <c r="F42" s="113">
        <v>1</v>
      </c>
    </row>
    <row r="43" spans="1:6">
      <c r="A43" s="115" t="s">
        <v>64</v>
      </c>
      <c r="B43" s="116" t="s">
        <v>247</v>
      </c>
      <c r="C43" s="115" t="s">
        <v>237</v>
      </c>
      <c r="D43" s="115" t="s">
        <v>233</v>
      </c>
      <c r="E43" s="117">
        <v>24520</v>
      </c>
      <c r="F43" s="115">
        <v>1</v>
      </c>
    </row>
    <row r="44" spans="1:6">
      <c r="A44" s="115" t="s">
        <v>55</v>
      </c>
      <c r="B44" s="116" t="s">
        <v>247</v>
      </c>
      <c r="C44" s="115" t="s">
        <v>244</v>
      </c>
      <c r="D44" s="115" t="s">
        <v>233</v>
      </c>
      <c r="E44" s="117">
        <v>24520</v>
      </c>
      <c r="F44" s="115">
        <v>1</v>
      </c>
    </row>
    <row r="45" spans="1:6">
      <c r="A45" s="115" t="s">
        <v>56</v>
      </c>
      <c r="B45" s="116" t="s">
        <v>247</v>
      </c>
      <c r="C45" s="115" t="s">
        <v>244</v>
      </c>
      <c r="D45" s="115" t="s">
        <v>233</v>
      </c>
      <c r="E45" s="117">
        <v>24520</v>
      </c>
      <c r="F45" s="115">
        <v>1</v>
      </c>
    </row>
    <row r="46" spans="1:6">
      <c r="A46" t="s">
        <v>35</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BM62"/>
  <sheetViews>
    <sheetView view="pageBreakPreview" zoomScaleNormal="100" zoomScaleSheetLayoutView="100" workbookViewId="0">
      <selection activeCell="AX4" sqref="AX4:BK4"/>
    </sheetView>
  </sheetViews>
  <sheetFormatPr defaultColWidth="9" defaultRowHeight="13.2"/>
  <cols>
    <col min="1" max="64" width="1.6640625" style="11" customWidth="1"/>
    <col min="65" max="65" width="41" style="44" customWidth="1"/>
    <col min="66" max="16384" width="9" style="11"/>
  </cols>
  <sheetData>
    <row r="1" spans="1:65" ht="10.5" customHeight="1">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10"/>
    </row>
    <row r="2" spans="1:65" ht="21" customHeight="1">
      <c r="A2" s="152" t="s">
        <v>95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4"/>
      <c r="BM2" s="81" t="s">
        <v>225</v>
      </c>
    </row>
    <row r="3" spans="1:65" ht="10.5" customHeight="1">
      <c r="A3" s="12"/>
      <c r="BL3" s="13"/>
    </row>
    <row r="4" spans="1:65" ht="18" customHeight="1">
      <c r="A4" s="12"/>
      <c r="AX4" s="155" t="s">
        <v>154</v>
      </c>
      <c r="AY4" s="155"/>
      <c r="AZ4" s="155"/>
      <c r="BA4" s="155"/>
      <c r="BB4" s="155"/>
      <c r="BC4" s="155"/>
      <c r="BD4" s="155"/>
      <c r="BE4" s="155"/>
      <c r="BF4" s="155"/>
      <c r="BG4" s="155"/>
      <c r="BH4" s="155"/>
      <c r="BI4" s="155"/>
      <c r="BJ4" s="155"/>
      <c r="BK4" s="155"/>
      <c r="BL4" s="13"/>
    </row>
    <row r="5" spans="1:65" ht="18" customHeight="1">
      <c r="A5" s="12"/>
      <c r="B5" s="11" t="s">
        <v>172</v>
      </c>
      <c r="BL5" s="13"/>
    </row>
    <row r="6" spans="1:65" ht="15.75" customHeight="1">
      <c r="A6" s="12"/>
      <c r="AF6" s="14"/>
      <c r="AG6" s="15"/>
      <c r="AH6" s="15"/>
      <c r="AI6" s="16"/>
      <c r="AJ6" s="146" t="s">
        <v>96</v>
      </c>
      <c r="AK6" s="147"/>
      <c r="AL6" s="147"/>
      <c r="AM6" s="147"/>
      <c r="AN6" s="147"/>
      <c r="AO6" s="147"/>
      <c r="AP6" s="147"/>
      <c r="AQ6" s="147"/>
      <c r="AR6" s="147"/>
      <c r="AS6" s="147"/>
      <c r="AT6" s="147"/>
      <c r="AU6" s="147"/>
      <c r="AV6" s="147"/>
      <c r="AW6" s="148"/>
      <c r="AX6" s="146" t="s">
        <v>97</v>
      </c>
      <c r="AY6" s="147"/>
      <c r="AZ6" s="147"/>
      <c r="BA6" s="147"/>
      <c r="BB6" s="147"/>
      <c r="BC6" s="147"/>
      <c r="BD6" s="147"/>
      <c r="BE6" s="147"/>
      <c r="BF6" s="147"/>
      <c r="BG6" s="147"/>
      <c r="BH6" s="147"/>
      <c r="BI6" s="147"/>
      <c r="BJ6" s="147"/>
      <c r="BK6" s="148"/>
      <c r="BL6" s="13"/>
    </row>
    <row r="7" spans="1:65" ht="18" customHeight="1">
      <c r="A7" s="12"/>
      <c r="AF7" s="146" t="s">
        <v>98</v>
      </c>
      <c r="AG7" s="147"/>
      <c r="AH7" s="147"/>
      <c r="AI7" s="148"/>
      <c r="AJ7" s="149"/>
      <c r="AK7" s="150"/>
      <c r="AL7" s="150"/>
      <c r="AM7" s="150"/>
      <c r="AN7" s="150"/>
      <c r="AO7" s="150"/>
      <c r="AP7" s="150"/>
      <c r="AQ7" s="150"/>
      <c r="AR7" s="150"/>
      <c r="AS7" s="150"/>
      <c r="AT7" s="150"/>
      <c r="AU7" s="150"/>
      <c r="AV7" s="150"/>
      <c r="AW7" s="151"/>
      <c r="AX7" s="149"/>
      <c r="AY7" s="150"/>
      <c r="AZ7" s="150"/>
      <c r="BA7" s="150"/>
      <c r="BB7" s="150"/>
      <c r="BC7" s="150"/>
      <c r="BD7" s="150"/>
      <c r="BE7" s="150"/>
      <c r="BF7" s="150"/>
      <c r="BG7" s="150"/>
      <c r="BH7" s="150"/>
      <c r="BI7" s="150"/>
      <c r="BJ7" s="150"/>
      <c r="BK7" s="151"/>
      <c r="BL7" s="13"/>
    </row>
    <row r="8" spans="1:65" ht="18" customHeight="1">
      <c r="A8" s="12"/>
      <c r="AF8" s="146" t="s">
        <v>99</v>
      </c>
      <c r="AG8" s="147"/>
      <c r="AH8" s="147"/>
      <c r="AI8" s="148"/>
      <c r="AJ8" s="149"/>
      <c r="AK8" s="150"/>
      <c r="AL8" s="150"/>
      <c r="AM8" s="150"/>
      <c r="AN8" s="150"/>
      <c r="AO8" s="150"/>
      <c r="AP8" s="150"/>
      <c r="AQ8" s="150"/>
      <c r="AR8" s="150"/>
      <c r="AS8" s="150"/>
      <c r="AT8" s="150"/>
      <c r="AU8" s="150"/>
      <c r="AV8" s="150"/>
      <c r="AW8" s="151"/>
      <c r="AX8" s="149"/>
      <c r="AY8" s="150"/>
      <c r="AZ8" s="150"/>
      <c r="BA8" s="150"/>
      <c r="BB8" s="150"/>
      <c r="BC8" s="150"/>
      <c r="BD8" s="150"/>
      <c r="BE8" s="150"/>
      <c r="BF8" s="150"/>
      <c r="BG8" s="150"/>
      <c r="BH8" s="150"/>
      <c r="BI8" s="150"/>
      <c r="BJ8" s="150"/>
      <c r="BK8" s="151"/>
      <c r="BL8" s="13"/>
    </row>
    <row r="9" spans="1:65" ht="18" customHeight="1">
      <c r="A9" s="12"/>
      <c r="AF9" s="146" t="s">
        <v>100</v>
      </c>
      <c r="AG9" s="147"/>
      <c r="AH9" s="147"/>
      <c r="AI9" s="148"/>
      <c r="AJ9" s="149"/>
      <c r="AK9" s="150"/>
      <c r="AL9" s="150"/>
      <c r="AM9" s="150"/>
      <c r="AN9" s="150"/>
      <c r="AO9" s="150"/>
      <c r="AP9" s="150"/>
      <c r="AQ9" s="150"/>
      <c r="AR9" s="150"/>
      <c r="AS9" s="150"/>
      <c r="AT9" s="150"/>
      <c r="AU9" s="150"/>
      <c r="AV9" s="150"/>
      <c r="AW9" s="151"/>
      <c r="AX9" s="149"/>
      <c r="AY9" s="150"/>
      <c r="AZ9" s="150"/>
      <c r="BA9" s="150"/>
      <c r="BB9" s="150"/>
      <c r="BC9" s="150"/>
      <c r="BD9" s="150"/>
      <c r="BE9" s="150"/>
      <c r="BF9" s="150"/>
      <c r="BG9" s="150"/>
      <c r="BH9" s="150"/>
      <c r="BI9" s="150"/>
      <c r="BJ9" s="150"/>
      <c r="BK9" s="151"/>
      <c r="BL9" s="13"/>
    </row>
    <row r="10" spans="1:65" ht="10.5" customHeight="1">
      <c r="A10" s="12"/>
      <c r="BL10" s="13"/>
    </row>
    <row r="11" spans="1:65" ht="18" customHeight="1" thickBot="1">
      <c r="A11" s="12"/>
      <c r="B11" s="11" t="s">
        <v>101</v>
      </c>
      <c r="BL11" s="13"/>
    </row>
    <row r="12" spans="1:65" ht="15" customHeight="1">
      <c r="A12" s="174" t="s">
        <v>155</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6"/>
      <c r="AF12" s="177" t="s">
        <v>102</v>
      </c>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9"/>
    </row>
    <row r="13" spans="1:65" ht="18" customHeight="1">
      <c r="A13" s="180" t="s">
        <v>100</v>
      </c>
      <c r="B13" s="181"/>
      <c r="C13" s="181"/>
      <c r="D13" s="182"/>
      <c r="E13" s="183"/>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5"/>
      <c r="AF13" s="186" t="s">
        <v>221</v>
      </c>
      <c r="AG13" s="187"/>
      <c r="AH13" s="17" t="s">
        <v>103</v>
      </c>
      <c r="AI13" s="17"/>
      <c r="AJ13" s="17"/>
      <c r="AK13" s="17"/>
      <c r="AL13" s="17"/>
      <c r="AM13" s="17"/>
      <c r="AN13" s="17"/>
      <c r="AO13" s="17"/>
      <c r="AP13" s="17"/>
      <c r="AQ13" s="17"/>
      <c r="AR13" s="17"/>
      <c r="AS13" s="17"/>
      <c r="AT13" s="17"/>
      <c r="AU13" s="17"/>
      <c r="AV13" s="17"/>
      <c r="AW13" s="17"/>
      <c r="AX13" s="17"/>
      <c r="AY13" s="17"/>
      <c r="AZ13" s="17"/>
      <c r="BI13" s="17"/>
      <c r="BJ13" s="17"/>
      <c r="BK13" s="17"/>
      <c r="BL13" s="18"/>
    </row>
    <row r="14" spans="1:65" ht="18" customHeight="1">
      <c r="A14" s="188" t="s">
        <v>98</v>
      </c>
      <c r="B14" s="189"/>
      <c r="C14" s="189"/>
      <c r="D14" s="190"/>
      <c r="E14" s="183"/>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5"/>
      <c r="AF14" s="186" t="s">
        <v>221</v>
      </c>
      <c r="AG14" s="187"/>
      <c r="AH14" s="17" t="s">
        <v>173</v>
      </c>
      <c r="AI14" s="17"/>
      <c r="AJ14" s="17"/>
      <c r="AK14" s="17"/>
      <c r="AL14" s="17"/>
      <c r="AM14" s="17"/>
      <c r="AN14" s="17"/>
      <c r="AO14" s="17"/>
      <c r="AP14" s="17"/>
      <c r="AQ14" s="19"/>
      <c r="AR14" s="19"/>
      <c r="AZ14" s="17"/>
      <c r="BI14" s="17"/>
      <c r="BJ14" s="17"/>
      <c r="BK14" s="17"/>
      <c r="BL14" s="18"/>
    </row>
    <row r="15" spans="1:65" ht="18" customHeight="1" thickBot="1">
      <c r="A15" s="156" t="s">
        <v>115</v>
      </c>
      <c r="B15" s="157"/>
      <c r="C15" s="157"/>
      <c r="D15" s="158"/>
      <c r="E15" s="159"/>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1"/>
      <c r="AF15" s="162" t="s">
        <v>221</v>
      </c>
      <c r="AG15" s="163"/>
      <c r="AH15" s="20" t="s">
        <v>104</v>
      </c>
      <c r="AI15" s="20"/>
      <c r="AJ15" s="21"/>
      <c r="AK15" s="20"/>
      <c r="AL15" s="21" t="s">
        <v>174</v>
      </c>
      <c r="AM15" s="164"/>
      <c r="AN15" s="164"/>
      <c r="AO15" s="164"/>
      <c r="AP15" s="164"/>
      <c r="AQ15" s="164"/>
      <c r="AR15" s="164"/>
      <c r="AS15" s="164"/>
      <c r="AT15" s="164"/>
      <c r="AU15" s="164"/>
      <c r="AV15" s="164"/>
      <c r="AW15" s="164"/>
      <c r="AX15" s="20" t="s">
        <v>175</v>
      </c>
      <c r="AY15" s="21"/>
      <c r="AZ15" s="21"/>
      <c r="BA15" s="22"/>
      <c r="BB15" s="22"/>
      <c r="BC15" s="22"/>
      <c r="BD15" s="22"/>
      <c r="BE15" s="22"/>
      <c r="BF15" s="22"/>
      <c r="BG15" s="22"/>
      <c r="BH15" s="22"/>
      <c r="BI15" s="21"/>
      <c r="BJ15" s="21"/>
      <c r="BK15" s="21"/>
      <c r="BL15" s="23"/>
      <c r="BM15" s="44" t="s">
        <v>230</v>
      </c>
    </row>
    <row r="16" spans="1:65" ht="15" customHeight="1" thickBot="1">
      <c r="A16" s="165"/>
      <c r="B16" s="166"/>
      <c r="C16" s="166"/>
      <c r="D16" s="167"/>
      <c r="E16" s="168" t="s">
        <v>79</v>
      </c>
      <c r="F16" s="166"/>
      <c r="G16" s="166"/>
      <c r="H16" s="166"/>
      <c r="I16" s="166"/>
      <c r="J16" s="166"/>
      <c r="K16" s="166"/>
      <c r="L16" s="166"/>
      <c r="M16" s="166"/>
      <c r="N16" s="166"/>
      <c r="O16" s="166"/>
      <c r="P16" s="166"/>
      <c r="Q16" s="169" t="s">
        <v>80</v>
      </c>
      <c r="R16" s="166"/>
      <c r="S16" s="166"/>
      <c r="T16" s="166"/>
      <c r="U16" s="166"/>
      <c r="V16" s="166"/>
      <c r="W16" s="166"/>
      <c r="X16" s="166"/>
      <c r="Y16" s="166"/>
      <c r="Z16" s="166"/>
      <c r="AA16" s="166"/>
      <c r="AB16" s="166"/>
      <c r="AC16" s="166"/>
      <c r="AD16" s="170"/>
      <c r="AE16" s="171" t="s">
        <v>81</v>
      </c>
      <c r="AF16" s="172"/>
      <c r="AG16" s="172"/>
      <c r="AH16" s="172"/>
      <c r="AI16" s="172"/>
      <c r="AJ16" s="172"/>
      <c r="AK16" s="172"/>
      <c r="AL16" s="172"/>
      <c r="AM16" s="172"/>
      <c r="AN16" s="172"/>
      <c r="AO16" s="172"/>
      <c r="AP16" s="172"/>
      <c r="AQ16" s="172"/>
      <c r="AR16" s="172"/>
      <c r="AS16" s="172"/>
      <c r="AT16" s="172"/>
      <c r="AU16" s="172"/>
      <c r="AV16" s="172"/>
      <c r="AW16" s="172"/>
      <c r="AX16" s="172"/>
      <c r="AY16" s="173"/>
      <c r="AZ16" s="168" t="s">
        <v>156</v>
      </c>
      <c r="BA16" s="166"/>
      <c r="BB16" s="166"/>
      <c r="BC16" s="166"/>
      <c r="BD16" s="166"/>
      <c r="BE16" s="166"/>
      <c r="BF16" s="166"/>
      <c r="BG16" s="166"/>
      <c r="BH16" s="166"/>
      <c r="BI16" s="166"/>
      <c r="BJ16" s="166"/>
      <c r="BK16" s="166"/>
      <c r="BL16" s="201"/>
    </row>
    <row r="17" spans="1:65" ht="18" customHeight="1">
      <c r="A17" s="202" t="s">
        <v>37</v>
      </c>
      <c r="B17" s="178"/>
      <c r="C17" s="178"/>
      <c r="D17" s="203"/>
      <c r="E17" s="204"/>
      <c r="F17" s="205"/>
      <c r="G17" s="205"/>
      <c r="H17" s="205"/>
      <c r="I17" s="205"/>
      <c r="J17" s="205"/>
      <c r="K17" s="205"/>
      <c r="L17" s="205"/>
      <c r="M17" s="205"/>
      <c r="N17" s="205"/>
      <c r="O17" s="205"/>
      <c r="P17" s="205"/>
      <c r="Q17" s="206"/>
      <c r="R17" s="207"/>
      <c r="S17" s="207"/>
      <c r="T17" s="207"/>
      <c r="U17" s="207"/>
      <c r="V17" s="207"/>
      <c r="W17" s="207"/>
      <c r="X17" s="207"/>
      <c r="Y17" s="207"/>
      <c r="Z17" s="207"/>
      <c r="AA17" s="207"/>
      <c r="AB17" s="207"/>
      <c r="AC17" s="207"/>
      <c r="AD17" s="208"/>
      <c r="AE17" s="209"/>
      <c r="AF17" s="210"/>
      <c r="AG17" s="210"/>
      <c r="AH17" s="210"/>
      <c r="AI17" s="210"/>
      <c r="AJ17" s="210"/>
      <c r="AK17" s="210"/>
      <c r="AL17" s="210"/>
      <c r="AM17" s="210"/>
      <c r="AN17" s="210"/>
      <c r="AO17" s="210"/>
      <c r="AP17" s="210"/>
      <c r="AQ17" s="210"/>
      <c r="AR17" s="210"/>
      <c r="AS17" s="210"/>
      <c r="AT17" s="210"/>
      <c r="AU17" s="210"/>
      <c r="AV17" s="210"/>
      <c r="AW17" s="210"/>
      <c r="AX17" s="210"/>
      <c r="AY17" s="211"/>
      <c r="AZ17" s="66"/>
      <c r="BA17" s="36"/>
      <c r="BB17" s="36"/>
      <c r="BC17" s="212" t="s">
        <v>221</v>
      </c>
      <c r="BD17" s="212"/>
      <c r="BE17" s="36" t="s">
        <v>226</v>
      </c>
      <c r="BF17" s="36"/>
      <c r="BG17" s="36"/>
      <c r="BH17" s="36"/>
      <c r="BI17" s="36"/>
      <c r="BJ17" s="36"/>
      <c r="BK17" s="36"/>
      <c r="BL17" s="67"/>
      <c r="BM17" s="191" t="s">
        <v>176</v>
      </c>
    </row>
    <row r="18" spans="1:65" ht="18" customHeight="1" thickBot="1">
      <c r="A18" s="192" t="s">
        <v>38</v>
      </c>
      <c r="B18" s="193"/>
      <c r="C18" s="193"/>
      <c r="D18" s="194"/>
      <c r="E18" s="195"/>
      <c r="F18" s="196"/>
      <c r="G18" s="196"/>
      <c r="H18" s="196"/>
      <c r="I18" s="196"/>
      <c r="J18" s="196"/>
      <c r="K18" s="196"/>
      <c r="L18" s="196"/>
      <c r="M18" s="196"/>
      <c r="N18" s="196"/>
      <c r="O18" s="196"/>
      <c r="P18" s="196"/>
      <c r="Q18" s="197"/>
      <c r="R18" s="198"/>
      <c r="S18" s="198"/>
      <c r="T18" s="198"/>
      <c r="U18" s="198"/>
      <c r="V18" s="198"/>
      <c r="W18" s="198"/>
      <c r="X18" s="198"/>
      <c r="Y18" s="198"/>
      <c r="Z18" s="198"/>
      <c r="AA18" s="198"/>
      <c r="AB18" s="198"/>
      <c r="AC18" s="198"/>
      <c r="AD18" s="199"/>
      <c r="AE18" s="197"/>
      <c r="AF18" s="198"/>
      <c r="AG18" s="198"/>
      <c r="AH18" s="198"/>
      <c r="AI18" s="198"/>
      <c r="AJ18" s="198"/>
      <c r="AK18" s="198"/>
      <c r="AL18" s="198"/>
      <c r="AM18" s="198"/>
      <c r="AN18" s="198"/>
      <c r="AO18" s="198"/>
      <c r="AP18" s="198"/>
      <c r="AQ18" s="198"/>
      <c r="AR18" s="198"/>
      <c r="AS18" s="198"/>
      <c r="AT18" s="198"/>
      <c r="AU18" s="198"/>
      <c r="AV18" s="198"/>
      <c r="AW18" s="198"/>
      <c r="AX18" s="198"/>
      <c r="AY18" s="200"/>
      <c r="AZ18" s="68"/>
      <c r="BA18" s="24"/>
      <c r="BB18" s="24"/>
      <c r="BC18" s="213" t="s">
        <v>221</v>
      </c>
      <c r="BD18" s="213"/>
      <c r="BE18" s="24" t="s">
        <v>227</v>
      </c>
      <c r="BF18" s="24"/>
      <c r="BG18" s="24"/>
      <c r="BH18" s="24"/>
      <c r="BI18" s="24"/>
      <c r="BJ18" s="24"/>
      <c r="BK18" s="24"/>
      <c r="BL18" s="25"/>
      <c r="BM18" s="191"/>
    </row>
    <row r="19" spans="1:65" ht="15" customHeight="1">
      <c r="A19" s="254" t="s">
        <v>82</v>
      </c>
      <c r="B19" s="255"/>
      <c r="C19" s="255"/>
      <c r="D19" s="255"/>
      <c r="E19" s="256" t="s">
        <v>158</v>
      </c>
      <c r="F19" s="215"/>
      <c r="G19" s="257"/>
      <c r="H19" s="258" t="s">
        <v>83</v>
      </c>
      <c r="I19" s="259"/>
      <c r="J19" s="259"/>
      <c r="K19" s="259"/>
      <c r="L19" s="259"/>
      <c r="M19" s="259"/>
      <c r="N19" s="259"/>
      <c r="O19" s="259"/>
      <c r="P19" s="214" t="s">
        <v>159</v>
      </c>
      <c r="Q19" s="215"/>
      <c r="R19" s="215"/>
      <c r="S19" s="215"/>
      <c r="T19" s="215"/>
      <c r="U19" s="215"/>
      <c r="V19" s="215"/>
      <c r="W19" s="215"/>
      <c r="X19" s="258"/>
      <c r="Y19" s="260" t="s">
        <v>160</v>
      </c>
      <c r="Z19" s="260"/>
      <c r="AA19" s="260"/>
      <c r="AB19" s="260"/>
      <c r="AC19" s="260"/>
      <c r="AD19" s="260"/>
      <c r="AE19" s="260"/>
      <c r="AF19" s="260"/>
      <c r="AG19" s="260"/>
      <c r="AH19" s="260"/>
      <c r="AI19" s="261" t="s">
        <v>84</v>
      </c>
      <c r="AJ19" s="261"/>
      <c r="AK19" s="261"/>
      <c r="AL19" s="261"/>
      <c r="AM19" s="261"/>
      <c r="AN19" s="261"/>
      <c r="AO19" s="261"/>
      <c r="AP19" s="261"/>
      <c r="AQ19" s="261"/>
      <c r="AR19" s="214" t="s">
        <v>161</v>
      </c>
      <c r="AS19" s="215"/>
      <c r="AT19" s="215"/>
      <c r="AU19" s="215"/>
      <c r="AV19" s="215"/>
      <c r="AW19" s="215"/>
      <c r="AX19" s="215"/>
      <c r="AY19" s="215"/>
      <c r="AZ19" s="215"/>
      <c r="BA19" s="215"/>
      <c r="BB19" s="215"/>
      <c r="BC19" s="215"/>
      <c r="BD19" s="215"/>
      <c r="BE19" s="215"/>
      <c r="BF19" s="215"/>
      <c r="BG19" s="215"/>
      <c r="BH19" s="215"/>
      <c r="BI19" s="215"/>
      <c r="BJ19" s="215"/>
      <c r="BK19" s="215"/>
      <c r="BL19" s="216"/>
    </row>
    <row r="20" spans="1:65" ht="28.5" customHeight="1">
      <c r="A20" s="217">
        <v>1</v>
      </c>
      <c r="B20" s="218"/>
      <c r="C20" s="218"/>
      <c r="D20" s="219"/>
      <c r="E20" s="223"/>
      <c r="F20" s="153"/>
      <c r="G20" s="154"/>
      <c r="H20" s="227"/>
      <c r="I20" s="228"/>
      <c r="J20" s="228"/>
      <c r="K20" s="228"/>
      <c r="L20" s="228"/>
      <c r="M20" s="228"/>
      <c r="N20" s="228"/>
      <c r="O20" s="229"/>
      <c r="P20" s="233"/>
      <c r="Q20" s="233"/>
      <c r="R20" s="233"/>
      <c r="S20" s="233"/>
      <c r="T20" s="233"/>
      <c r="U20" s="233"/>
      <c r="V20" s="233"/>
      <c r="W20" s="233"/>
      <c r="X20" s="234"/>
      <c r="Y20" s="237"/>
      <c r="Z20" s="238"/>
      <c r="AA20" s="238"/>
      <c r="AB20" s="238"/>
      <c r="AC20" s="238"/>
      <c r="AD20" s="238"/>
      <c r="AE20" s="238"/>
      <c r="AF20" s="238"/>
      <c r="AG20" s="238"/>
      <c r="AH20" s="239"/>
      <c r="AI20" s="243"/>
      <c r="AJ20" s="233"/>
      <c r="AK20" s="233"/>
      <c r="AL20" s="233"/>
      <c r="AM20" s="233"/>
      <c r="AN20" s="233"/>
      <c r="AO20" s="233"/>
      <c r="AP20" s="233"/>
      <c r="AQ20" s="234"/>
      <c r="AR20" s="245"/>
      <c r="AS20" s="246"/>
      <c r="AT20" s="246"/>
      <c r="AU20" s="246"/>
      <c r="AV20" s="246"/>
      <c r="AW20" s="246"/>
      <c r="AX20" s="246"/>
      <c r="AY20" s="246"/>
      <c r="AZ20" s="246"/>
      <c r="BA20" s="246"/>
      <c r="BB20" s="246"/>
      <c r="BC20" s="246"/>
      <c r="BD20" s="246"/>
      <c r="BE20" s="246"/>
      <c r="BF20" s="246"/>
      <c r="BG20" s="246"/>
      <c r="BH20" s="246"/>
      <c r="BI20" s="246"/>
      <c r="BJ20" s="246"/>
      <c r="BK20" s="246"/>
      <c r="BL20" s="247"/>
      <c r="BM20" s="83"/>
    </row>
    <row r="21" spans="1:65" ht="13.5" customHeight="1">
      <c r="A21" s="220"/>
      <c r="B21" s="221"/>
      <c r="C21" s="221"/>
      <c r="D21" s="222"/>
      <c r="E21" s="224"/>
      <c r="F21" s="225"/>
      <c r="G21" s="226"/>
      <c r="H21" s="230"/>
      <c r="I21" s="231"/>
      <c r="J21" s="231"/>
      <c r="K21" s="231"/>
      <c r="L21" s="231"/>
      <c r="M21" s="231"/>
      <c r="N21" s="231"/>
      <c r="O21" s="232"/>
      <c r="P21" s="235"/>
      <c r="Q21" s="235"/>
      <c r="R21" s="235"/>
      <c r="S21" s="235"/>
      <c r="T21" s="235"/>
      <c r="U21" s="235"/>
      <c r="V21" s="235"/>
      <c r="W21" s="235"/>
      <c r="X21" s="236"/>
      <c r="Y21" s="240"/>
      <c r="Z21" s="241"/>
      <c r="AA21" s="241"/>
      <c r="AB21" s="241"/>
      <c r="AC21" s="241"/>
      <c r="AD21" s="241"/>
      <c r="AE21" s="241"/>
      <c r="AF21" s="241"/>
      <c r="AG21" s="241"/>
      <c r="AH21" s="242"/>
      <c r="AI21" s="244"/>
      <c r="AJ21" s="235"/>
      <c r="AK21" s="235"/>
      <c r="AL21" s="235"/>
      <c r="AM21" s="235"/>
      <c r="AN21" s="235"/>
      <c r="AO21" s="235"/>
      <c r="AP21" s="235"/>
      <c r="AQ21" s="236"/>
      <c r="AR21" s="248" t="s">
        <v>177</v>
      </c>
      <c r="AS21" s="249"/>
      <c r="AT21" s="249"/>
      <c r="AU21" s="249"/>
      <c r="AV21" s="249"/>
      <c r="AW21" s="249"/>
      <c r="AX21" s="249"/>
      <c r="AY21" s="249"/>
      <c r="AZ21" s="249"/>
      <c r="BA21" s="249"/>
      <c r="BB21" s="249"/>
      <c r="BC21" s="249"/>
      <c r="BD21" s="250"/>
      <c r="BE21" s="251" t="s">
        <v>178</v>
      </c>
      <c r="BF21" s="252"/>
      <c r="BG21" s="252"/>
      <c r="BH21" s="253"/>
      <c r="BI21" s="262" t="s">
        <v>178</v>
      </c>
      <c r="BJ21" s="262"/>
      <c r="BK21" s="262"/>
      <c r="BL21" s="263"/>
    </row>
    <row r="22" spans="1:65" ht="28.5" customHeight="1">
      <c r="A22" s="217">
        <v>2</v>
      </c>
      <c r="B22" s="218"/>
      <c r="C22" s="218"/>
      <c r="D22" s="219"/>
      <c r="E22" s="223"/>
      <c r="F22" s="153"/>
      <c r="G22" s="154"/>
      <c r="H22" s="227"/>
      <c r="I22" s="228"/>
      <c r="J22" s="228"/>
      <c r="K22" s="228"/>
      <c r="L22" s="228"/>
      <c r="M22" s="228"/>
      <c r="N22" s="228"/>
      <c r="O22" s="229"/>
      <c r="P22" s="233"/>
      <c r="Q22" s="233"/>
      <c r="R22" s="233"/>
      <c r="S22" s="233"/>
      <c r="T22" s="233"/>
      <c r="U22" s="233"/>
      <c r="V22" s="233"/>
      <c r="W22" s="233"/>
      <c r="X22" s="234"/>
      <c r="Y22" s="237"/>
      <c r="Z22" s="238"/>
      <c r="AA22" s="238"/>
      <c r="AB22" s="238"/>
      <c r="AC22" s="238"/>
      <c r="AD22" s="238"/>
      <c r="AE22" s="238"/>
      <c r="AF22" s="238"/>
      <c r="AG22" s="238"/>
      <c r="AH22" s="239"/>
      <c r="AI22" s="243"/>
      <c r="AJ22" s="233"/>
      <c r="AK22" s="233"/>
      <c r="AL22" s="233"/>
      <c r="AM22" s="233"/>
      <c r="AN22" s="233"/>
      <c r="AO22" s="233"/>
      <c r="AP22" s="233"/>
      <c r="AQ22" s="234"/>
      <c r="AR22" s="245"/>
      <c r="AS22" s="246"/>
      <c r="AT22" s="246"/>
      <c r="AU22" s="246"/>
      <c r="AV22" s="246"/>
      <c r="AW22" s="246"/>
      <c r="AX22" s="246"/>
      <c r="AY22" s="246"/>
      <c r="AZ22" s="246"/>
      <c r="BA22" s="246"/>
      <c r="BB22" s="246"/>
      <c r="BC22" s="246"/>
      <c r="BD22" s="246"/>
      <c r="BE22" s="246"/>
      <c r="BF22" s="246"/>
      <c r="BG22" s="246"/>
      <c r="BH22" s="246"/>
      <c r="BI22" s="246"/>
      <c r="BJ22" s="246"/>
      <c r="BK22" s="246"/>
      <c r="BL22" s="247"/>
      <c r="BM22" s="83"/>
    </row>
    <row r="23" spans="1:65" ht="13.5" customHeight="1">
      <c r="A23" s="220"/>
      <c r="B23" s="221"/>
      <c r="C23" s="221"/>
      <c r="D23" s="222"/>
      <c r="E23" s="224"/>
      <c r="F23" s="225"/>
      <c r="G23" s="226"/>
      <c r="H23" s="230"/>
      <c r="I23" s="231"/>
      <c r="J23" s="231"/>
      <c r="K23" s="231"/>
      <c r="L23" s="231"/>
      <c r="M23" s="231"/>
      <c r="N23" s="231"/>
      <c r="O23" s="232"/>
      <c r="P23" s="235"/>
      <c r="Q23" s="235"/>
      <c r="R23" s="235"/>
      <c r="S23" s="235"/>
      <c r="T23" s="235"/>
      <c r="U23" s="235"/>
      <c r="V23" s="235"/>
      <c r="W23" s="235"/>
      <c r="X23" s="236"/>
      <c r="Y23" s="240"/>
      <c r="Z23" s="241"/>
      <c r="AA23" s="241"/>
      <c r="AB23" s="241"/>
      <c r="AC23" s="241"/>
      <c r="AD23" s="241"/>
      <c r="AE23" s="241"/>
      <c r="AF23" s="241"/>
      <c r="AG23" s="241"/>
      <c r="AH23" s="242"/>
      <c r="AI23" s="244"/>
      <c r="AJ23" s="235"/>
      <c r="AK23" s="235"/>
      <c r="AL23" s="235"/>
      <c r="AM23" s="235"/>
      <c r="AN23" s="235"/>
      <c r="AO23" s="235"/>
      <c r="AP23" s="235"/>
      <c r="AQ23" s="236"/>
      <c r="AR23" s="248" t="s">
        <v>177</v>
      </c>
      <c r="AS23" s="249"/>
      <c r="AT23" s="249"/>
      <c r="AU23" s="249"/>
      <c r="AV23" s="249"/>
      <c r="AW23" s="249"/>
      <c r="AX23" s="249"/>
      <c r="AY23" s="249"/>
      <c r="AZ23" s="249"/>
      <c r="BA23" s="249"/>
      <c r="BB23" s="249"/>
      <c r="BC23" s="249"/>
      <c r="BD23" s="250"/>
      <c r="BE23" s="251" t="s">
        <v>178</v>
      </c>
      <c r="BF23" s="252"/>
      <c r="BG23" s="252"/>
      <c r="BH23" s="253"/>
      <c r="BI23" s="262" t="s">
        <v>178</v>
      </c>
      <c r="BJ23" s="262"/>
      <c r="BK23" s="262"/>
      <c r="BL23" s="263"/>
    </row>
    <row r="24" spans="1:65" ht="28.5" customHeight="1">
      <c r="A24" s="217">
        <v>3</v>
      </c>
      <c r="B24" s="218"/>
      <c r="C24" s="218"/>
      <c r="D24" s="219"/>
      <c r="E24" s="223"/>
      <c r="F24" s="153"/>
      <c r="G24" s="154"/>
      <c r="H24" s="227"/>
      <c r="I24" s="228"/>
      <c r="J24" s="228"/>
      <c r="K24" s="228"/>
      <c r="L24" s="228"/>
      <c r="M24" s="228"/>
      <c r="N24" s="228"/>
      <c r="O24" s="229"/>
      <c r="P24" s="233"/>
      <c r="Q24" s="233"/>
      <c r="R24" s="233"/>
      <c r="S24" s="233"/>
      <c r="T24" s="233"/>
      <c r="U24" s="233"/>
      <c r="V24" s="233"/>
      <c r="W24" s="233"/>
      <c r="X24" s="234"/>
      <c r="Y24" s="237"/>
      <c r="Z24" s="238"/>
      <c r="AA24" s="238"/>
      <c r="AB24" s="238"/>
      <c r="AC24" s="238"/>
      <c r="AD24" s="238"/>
      <c r="AE24" s="238"/>
      <c r="AF24" s="238"/>
      <c r="AG24" s="238"/>
      <c r="AH24" s="239"/>
      <c r="AI24" s="243"/>
      <c r="AJ24" s="233"/>
      <c r="AK24" s="233"/>
      <c r="AL24" s="233"/>
      <c r="AM24" s="233"/>
      <c r="AN24" s="233"/>
      <c r="AO24" s="233"/>
      <c r="AP24" s="233"/>
      <c r="AQ24" s="234"/>
      <c r="AR24" s="245"/>
      <c r="AS24" s="246"/>
      <c r="AT24" s="246"/>
      <c r="AU24" s="246"/>
      <c r="AV24" s="246"/>
      <c r="AW24" s="246"/>
      <c r="AX24" s="246"/>
      <c r="AY24" s="246"/>
      <c r="AZ24" s="246"/>
      <c r="BA24" s="246"/>
      <c r="BB24" s="246"/>
      <c r="BC24" s="246"/>
      <c r="BD24" s="246"/>
      <c r="BE24" s="246"/>
      <c r="BF24" s="246"/>
      <c r="BG24" s="246"/>
      <c r="BH24" s="246"/>
      <c r="BI24" s="246"/>
      <c r="BJ24" s="246"/>
      <c r="BK24" s="246"/>
      <c r="BL24" s="247"/>
    </row>
    <row r="25" spans="1:65" ht="13.5" customHeight="1">
      <c r="A25" s="220"/>
      <c r="B25" s="221"/>
      <c r="C25" s="221"/>
      <c r="D25" s="222"/>
      <c r="E25" s="224"/>
      <c r="F25" s="225"/>
      <c r="G25" s="226"/>
      <c r="H25" s="230"/>
      <c r="I25" s="231"/>
      <c r="J25" s="231"/>
      <c r="K25" s="231"/>
      <c r="L25" s="231"/>
      <c r="M25" s="231"/>
      <c r="N25" s="231"/>
      <c r="O25" s="232"/>
      <c r="P25" s="235"/>
      <c r="Q25" s="235"/>
      <c r="R25" s="235"/>
      <c r="S25" s="235"/>
      <c r="T25" s="235"/>
      <c r="U25" s="235"/>
      <c r="V25" s="235"/>
      <c r="W25" s="235"/>
      <c r="X25" s="236"/>
      <c r="Y25" s="240"/>
      <c r="Z25" s="241"/>
      <c r="AA25" s="241"/>
      <c r="AB25" s="241"/>
      <c r="AC25" s="241"/>
      <c r="AD25" s="241"/>
      <c r="AE25" s="241"/>
      <c r="AF25" s="241"/>
      <c r="AG25" s="241"/>
      <c r="AH25" s="242"/>
      <c r="AI25" s="244"/>
      <c r="AJ25" s="235"/>
      <c r="AK25" s="235"/>
      <c r="AL25" s="235"/>
      <c r="AM25" s="235"/>
      <c r="AN25" s="235"/>
      <c r="AO25" s="235"/>
      <c r="AP25" s="235"/>
      <c r="AQ25" s="236"/>
      <c r="AR25" s="248" t="s">
        <v>177</v>
      </c>
      <c r="AS25" s="249"/>
      <c r="AT25" s="249"/>
      <c r="AU25" s="249"/>
      <c r="AV25" s="249"/>
      <c r="AW25" s="249"/>
      <c r="AX25" s="249"/>
      <c r="AY25" s="249"/>
      <c r="AZ25" s="249"/>
      <c r="BA25" s="249"/>
      <c r="BB25" s="249"/>
      <c r="BC25" s="249"/>
      <c r="BD25" s="250"/>
      <c r="BE25" s="251" t="s">
        <v>178</v>
      </c>
      <c r="BF25" s="252"/>
      <c r="BG25" s="252"/>
      <c r="BH25" s="253"/>
      <c r="BI25" s="262" t="s">
        <v>178</v>
      </c>
      <c r="BJ25" s="262"/>
      <c r="BK25" s="262"/>
      <c r="BL25" s="263"/>
    </row>
    <row r="26" spans="1:65" ht="28.5" customHeight="1">
      <c r="A26" s="217">
        <v>4</v>
      </c>
      <c r="B26" s="218"/>
      <c r="C26" s="218"/>
      <c r="D26" s="219"/>
      <c r="E26" s="223"/>
      <c r="F26" s="153"/>
      <c r="G26" s="154"/>
      <c r="H26" s="227"/>
      <c r="I26" s="228"/>
      <c r="J26" s="228"/>
      <c r="K26" s="228"/>
      <c r="L26" s="228"/>
      <c r="M26" s="228"/>
      <c r="N26" s="228"/>
      <c r="O26" s="229"/>
      <c r="P26" s="233"/>
      <c r="Q26" s="233"/>
      <c r="R26" s="233"/>
      <c r="S26" s="233"/>
      <c r="T26" s="233"/>
      <c r="U26" s="233"/>
      <c r="V26" s="233"/>
      <c r="W26" s="233"/>
      <c r="X26" s="234"/>
      <c r="Y26" s="237"/>
      <c r="Z26" s="238"/>
      <c r="AA26" s="238"/>
      <c r="AB26" s="238"/>
      <c r="AC26" s="238"/>
      <c r="AD26" s="238"/>
      <c r="AE26" s="238"/>
      <c r="AF26" s="238"/>
      <c r="AG26" s="238"/>
      <c r="AH26" s="239"/>
      <c r="AI26" s="243"/>
      <c r="AJ26" s="233"/>
      <c r="AK26" s="233"/>
      <c r="AL26" s="233"/>
      <c r="AM26" s="233"/>
      <c r="AN26" s="233"/>
      <c r="AO26" s="233"/>
      <c r="AP26" s="233"/>
      <c r="AQ26" s="234"/>
      <c r="AR26" s="245"/>
      <c r="AS26" s="246"/>
      <c r="AT26" s="246"/>
      <c r="AU26" s="246"/>
      <c r="AV26" s="246"/>
      <c r="AW26" s="246"/>
      <c r="AX26" s="246"/>
      <c r="AY26" s="246"/>
      <c r="AZ26" s="246"/>
      <c r="BA26" s="246"/>
      <c r="BB26" s="246"/>
      <c r="BC26" s="246"/>
      <c r="BD26" s="246"/>
      <c r="BE26" s="246"/>
      <c r="BF26" s="246"/>
      <c r="BG26" s="246"/>
      <c r="BH26" s="246"/>
      <c r="BI26" s="246"/>
      <c r="BJ26" s="246"/>
      <c r="BK26" s="246"/>
      <c r="BL26" s="247"/>
    </row>
    <row r="27" spans="1:65" ht="13.5" customHeight="1">
      <c r="A27" s="220"/>
      <c r="B27" s="221"/>
      <c r="C27" s="221"/>
      <c r="D27" s="222"/>
      <c r="E27" s="224"/>
      <c r="F27" s="225"/>
      <c r="G27" s="226"/>
      <c r="H27" s="230"/>
      <c r="I27" s="231"/>
      <c r="J27" s="231"/>
      <c r="K27" s="231"/>
      <c r="L27" s="231"/>
      <c r="M27" s="231"/>
      <c r="N27" s="231"/>
      <c r="O27" s="232"/>
      <c r="P27" s="235"/>
      <c r="Q27" s="235"/>
      <c r="R27" s="235"/>
      <c r="S27" s="235"/>
      <c r="T27" s="235"/>
      <c r="U27" s="235"/>
      <c r="V27" s="235"/>
      <c r="W27" s="235"/>
      <c r="X27" s="236"/>
      <c r="Y27" s="240"/>
      <c r="Z27" s="241"/>
      <c r="AA27" s="241"/>
      <c r="AB27" s="241"/>
      <c r="AC27" s="241"/>
      <c r="AD27" s="241"/>
      <c r="AE27" s="241"/>
      <c r="AF27" s="241"/>
      <c r="AG27" s="241"/>
      <c r="AH27" s="242"/>
      <c r="AI27" s="244"/>
      <c r="AJ27" s="235"/>
      <c r="AK27" s="235"/>
      <c r="AL27" s="235"/>
      <c r="AM27" s="235"/>
      <c r="AN27" s="235"/>
      <c r="AO27" s="235"/>
      <c r="AP27" s="235"/>
      <c r="AQ27" s="236"/>
      <c r="AR27" s="248" t="s">
        <v>177</v>
      </c>
      <c r="AS27" s="249"/>
      <c r="AT27" s="249"/>
      <c r="AU27" s="249"/>
      <c r="AV27" s="249"/>
      <c r="AW27" s="249"/>
      <c r="AX27" s="249"/>
      <c r="AY27" s="249"/>
      <c r="AZ27" s="249"/>
      <c r="BA27" s="249"/>
      <c r="BB27" s="249"/>
      <c r="BC27" s="249"/>
      <c r="BD27" s="250"/>
      <c r="BE27" s="251" t="s">
        <v>178</v>
      </c>
      <c r="BF27" s="252"/>
      <c r="BG27" s="252"/>
      <c r="BH27" s="253"/>
      <c r="BI27" s="262" t="s">
        <v>178</v>
      </c>
      <c r="BJ27" s="262"/>
      <c r="BK27" s="262"/>
      <c r="BL27" s="263"/>
    </row>
    <row r="28" spans="1:65" ht="28.5" customHeight="1">
      <c r="A28" s="217">
        <v>5</v>
      </c>
      <c r="B28" s="218"/>
      <c r="C28" s="218"/>
      <c r="D28" s="219"/>
      <c r="E28" s="223"/>
      <c r="F28" s="153"/>
      <c r="G28" s="154"/>
      <c r="H28" s="227"/>
      <c r="I28" s="228"/>
      <c r="J28" s="228"/>
      <c r="K28" s="228"/>
      <c r="L28" s="228"/>
      <c r="M28" s="228"/>
      <c r="N28" s="228"/>
      <c r="O28" s="229"/>
      <c r="P28" s="233"/>
      <c r="Q28" s="233"/>
      <c r="R28" s="233"/>
      <c r="S28" s="233"/>
      <c r="T28" s="233"/>
      <c r="U28" s="233"/>
      <c r="V28" s="233"/>
      <c r="W28" s="233"/>
      <c r="X28" s="234"/>
      <c r="Y28" s="237"/>
      <c r="Z28" s="238"/>
      <c r="AA28" s="238"/>
      <c r="AB28" s="238"/>
      <c r="AC28" s="238"/>
      <c r="AD28" s="238"/>
      <c r="AE28" s="238"/>
      <c r="AF28" s="238"/>
      <c r="AG28" s="238"/>
      <c r="AH28" s="239"/>
      <c r="AI28" s="243"/>
      <c r="AJ28" s="233"/>
      <c r="AK28" s="233"/>
      <c r="AL28" s="233"/>
      <c r="AM28" s="233"/>
      <c r="AN28" s="233"/>
      <c r="AO28" s="233"/>
      <c r="AP28" s="233"/>
      <c r="AQ28" s="234"/>
      <c r="AR28" s="245"/>
      <c r="AS28" s="246"/>
      <c r="AT28" s="246"/>
      <c r="AU28" s="246"/>
      <c r="AV28" s="246"/>
      <c r="AW28" s="246"/>
      <c r="AX28" s="246"/>
      <c r="AY28" s="246"/>
      <c r="AZ28" s="246"/>
      <c r="BA28" s="246"/>
      <c r="BB28" s="246"/>
      <c r="BC28" s="246"/>
      <c r="BD28" s="246"/>
      <c r="BE28" s="246"/>
      <c r="BF28" s="246"/>
      <c r="BG28" s="246"/>
      <c r="BH28" s="246"/>
      <c r="BI28" s="246"/>
      <c r="BJ28" s="246"/>
      <c r="BK28" s="246"/>
      <c r="BL28" s="247"/>
    </row>
    <row r="29" spans="1:65" ht="13.5" customHeight="1" thickBot="1">
      <c r="A29" s="281"/>
      <c r="B29" s="282"/>
      <c r="C29" s="282"/>
      <c r="D29" s="283"/>
      <c r="E29" s="284"/>
      <c r="F29" s="285"/>
      <c r="G29" s="286"/>
      <c r="H29" s="287"/>
      <c r="I29" s="288"/>
      <c r="J29" s="288"/>
      <c r="K29" s="288"/>
      <c r="L29" s="288"/>
      <c r="M29" s="288"/>
      <c r="N29" s="288"/>
      <c r="O29" s="289"/>
      <c r="P29" s="290"/>
      <c r="Q29" s="290"/>
      <c r="R29" s="290"/>
      <c r="S29" s="290"/>
      <c r="T29" s="290"/>
      <c r="U29" s="290"/>
      <c r="V29" s="290"/>
      <c r="W29" s="290"/>
      <c r="X29" s="291"/>
      <c r="Y29" s="292"/>
      <c r="Z29" s="293"/>
      <c r="AA29" s="293"/>
      <c r="AB29" s="293"/>
      <c r="AC29" s="293"/>
      <c r="AD29" s="293"/>
      <c r="AE29" s="293"/>
      <c r="AF29" s="293"/>
      <c r="AG29" s="293"/>
      <c r="AH29" s="294"/>
      <c r="AI29" s="295"/>
      <c r="AJ29" s="290"/>
      <c r="AK29" s="290"/>
      <c r="AL29" s="290"/>
      <c r="AM29" s="290"/>
      <c r="AN29" s="290"/>
      <c r="AO29" s="290"/>
      <c r="AP29" s="290"/>
      <c r="AQ29" s="291"/>
      <c r="AR29" s="296" t="s">
        <v>177</v>
      </c>
      <c r="AS29" s="297"/>
      <c r="AT29" s="297"/>
      <c r="AU29" s="297"/>
      <c r="AV29" s="297"/>
      <c r="AW29" s="297"/>
      <c r="AX29" s="297"/>
      <c r="AY29" s="297"/>
      <c r="AZ29" s="297"/>
      <c r="BA29" s="297"/>
      <c r="BB29" s="297"/>
      <c r="BC29" s="297"/>
      <c r="BD29" s="298"/>
      <c r="BE29" s="299" t="s">
        <v>178</v>
      </c>
      <c r="BF29" s="300"/>
      <c r="BG29" s="300"/>
      <c r="BH29" s="301"/>
      <c r="BI29" s="273" t="s">
        <v>178</v>
      </c>
      <c r="BJ29" s="273"/>
      <c r="BK29" s="273"/>
      <c r="BL29" s="274"/>
    </row>
    <row r="30" spans="1:65" ht="18" customHeight="1" thickBot="1">
      <c r="A30" s="275" t="s">
        <v>162</v>
      </c>
      <c r="B30" s="276"/>
      <c r="C30" s="276"/>
      <c r="D30" s="276"/>
      <c r="E30" s="276"/>
      <c r="F30" s="276"/>
      <c r="G30" s="276"/>
      <c r="H30" s="276"/>
      <c r="I30" s="276"/>
      <c r="J30" s="276"/>
      <c r="K30" s="276"/>
      <c r="L30" s="276"/>
      <c r="M30" s="276"/>
      <c r="N30" s="276"/>
      <c r="O30" s="276"/>
      <c r="P30" s="276"/>
      <c r="Q30" s="276"/>
      <c r="R30" s="276"/>
      <c r="S30" s="276"/>
      <c r="T30" s="276"/>
      <c r="U30" s="276"/>
      <c r="V30" s="277"/>
      <c r="W30" s="267" t="s">
        <v>221</v>
      </c>
      <c r="X30" s="268"/>
      <c r="Y30" s="24" t="s">
        <v>179</v>
      </c>
      <c r="Z30" s="24"/>
      <c r="AA30" s="24"/>
      <c r="AB30" s="24"/>
      <c r="AC30" s="24"/>
      <c r="AD30" s="24"/>
      <c r="AE30" s="24"/>
      <c r="AF30" s="268" t="s">
        <v>221</v>
      </c>
      <c r="AG30" s="268"/>
      <c r="AH30" s="24" t="s">
        <v>180</v>
      </c>
      <c r="AI30" s="24"/>
      <c r="AJ30" s="24" t="s">
        <v>163</v>
      </c>
      <c r="AK30" s="24"/>
      <c r="AL30" s="24"/>
      <c r="AM30" s="24"/>
      <c r="AN30" s="24"/>
      <c r="AO30" s="24"/>
      <c r="AP30" s="269"/>
      <c r="AQ30" s="269"/>
      <c r="AR30" s="269"/>
      <c r="AS30" s="269"/>
      <c r="AT30" s="269"/>
      <c r="AU30" s="269"/>
      <c r="AV30" s="269"/>
      <c r="AW30" s="269"/>
      <c r="AX30" s="269"/>
      <c r="AY30" s="24" t="s">
        <v>139</v>
      </c>
      <c r="AZ30" s="24"/>
      <c r="BA30" s="24"/>
      <c r="BB30" s="24"/>
      <c r="BC30" s="24"/>
      <c r="BD30" s="24"/>
      <c r="BE30" s="24"/>
      <c r="BF30" s="24"/>
      <c r="BG30" s="24"/>
      <c r="BH30" s="24"/>
      <c r="BI30" s="24"/>
      <c r="BJ30" s="24"/>
      <c r="BK30" s="24"/>
      <c r="BL30" s="25"/>
    </row>
    <row r="31" spans="1:65" ht="18" customHeight="1" thickBot="1">
      <c r="A31" s="278" t="s">
        <v>164</v>
      </c>
      <c r="B31" s="279"/>
      <c r="C31" s="279"/>
      <c r="D31" s="279"/>
      <c r="E31" s="279"/>
      <c r="F31" s="279"/>
      <c r="G31" s="279"/>
      <c r="H31" s="279"/>
      <c r="I31" s="279"/>
      <c r="J31" s="279"/>
      <c r="K31" s="279"/>
      <c r="L31" s="279"/>
      <c r="M31" s="280"/>
      <c r="N31" s="267" t="s">
        <v>221</v>
      </c>
      <c r="O31" s="268"/>
      <c r="P31" s="24" t="s">
        <v>181</v>
      </c>
      <c r="Q31" s="26"/>
      <c r="R31" s="24"/>
      <c r="S31" s="24"/>
      <c r="T31" s="24"/>
      <c r="U31" s="24"/>
      <c r="V31" s="24"/>
      <c r="W31" s="268" t="s">
        <v>221</v>
      </c>
      <c r="X31" s="268"/>
      <c r="Y31" s="24" t="s">
        <v>182</v>
      </c>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7"/>
      <c r="BJ31" s="27"/>
      <c r="BK31" s="27"/>
      <c r="BL31" s="28"/>
    </row>
    <row r="32" spans="1:65" ht="18" customHeight="1" thickBot="1">
      <c r="A32" s="264" t="s">
        <v>165</v>
      </c>
      <c r="B32" s="265"/>
      <c r="C32" s="265"/>
      <c r="D32" s="265"/>
      <c r="E32" s="265"/>
      <c r="F32" s="265"/>
      <c r="G32" s="265"/>
      <c r="H32" s="265"/>
      <c r="I32" s="265"/>
      <c r="J32" s="265"/>
      <c r="K32" s="265"/>
      <c r="L32" s="265"/>
      <c r="M32" s="266"/>
      <c r="N32" s="267" t="s">
        <v>221</v>
      </c>
      <c r="O32" s="268"/>
      <c r="P32" s="24" t="s">
        <v>179</v>
      </c>
      <c r="Q32" s="26"/>
      <c r="R32" s="24"/>
      <c r="S32" s="24"/>
      <c r="T32" s="24"/>
      <c r="U32" s="24"/>
      <c r="V32" s="24"/>
      <c r="W32" s="268" t="s">
        <v>221</v>
      </c>
      <c r="X32" s="268"/>
      <c r="Y32" s="24" t="s">
        <v>180</v>
      </c>
      <c r="Z32" s="24"/>
      <c r="AA32" s="24"/>
      <c r="AB32" s="24" t="s">
        <v>183</v>
      </c>
      <c r="AC32" s="269"/>
      <c r="AD32" s="269"/>
      <c r="AE32" s="269"/>
      <c r="AF32" s="269"/>
      <c r="AG32" s="269"/>
      <c r="AH32" s="269"/>
      <c r="AI32" s="269"/>
      <c r="AJ32" s="269"/>
      <c r="AK32" s="269"/>
      <c r="AL32" s="269"/>
      <c r="AM32" s="269"/>
      <c r="AN32" s="269"/>
      <c r="AO32" s="269"/>
      <c r="AP32" s="269"/>
      <c r="AQ32" s="269"/>
      <c r="AR32" s="269"/>
      <c r="AS32" s="269"/>
      <c r="AT32" s="269"/>
      <c r="AU32" s="24" t="s">
        <v>184</v>
      </c>
      <c r="AV32" s="24"/>
      <c r="AW32" s="24"/>
      <c r="AX32" s="24"/>
      <c r="AY32" s="24"/>
      <c r="AZ32" s="24"/>
      <c r="BA32" s="24"/>
      <c r="BB32" s="24"/>
      <c r="BC32" s="24"/>
      <c r="BD32" s="24"/>
      <c r="BE32" s="24"/>
      <c r="BF32" s="24"/>
      <c r="BG32" s="24"/>
      <c r="BH32" s="24"/>
      <c r="BI32" s="27"/>
      <c r="BJ32" s="27"/>
      <c r="BK32" s="27"/>
      <c r="BL32" s="28"/>
    </row>
    <row r="33" spans="1:64" ht="18" customHeight="1" thickBot="1">
      <c r="A33" s="270" t="s">
        <v>166</v>
      </c>
      <c r="B33" s="271"/>
      <c r="C33" s="271"/>
      <c r="D33" s="271"/>
      <c r="E33" s="271"/>
      <c r="F33" s="271"/>
      <c r="G33" s="271"/>
      <c r="H33" s="271"/>
      <c r="I33" s="271"/>
      <c r="J33" s="271"/>
      <c r="K33" s="271"/>
      <c r="L33" s="271"/>
      <c r="M33" s="272"/>
      <c r="N33" s="267" t="s">
        <v>221</v>
      </c>
      <c r="O33" s="268"/>
      <c r="P33" s="24" t="s">
        <v>179</v>
      </c>
      <c r="Q33" s="26"/>
      <c r="R33" s="24"/>
      <c r="S33" s="24"/>
      <c r="T33" s="24"/>
      <c r="U33" s="24"/>
      <c r="V33" s="24"/>
      <c r="W33" s="268" t="s">
        <v>221</v>
      </c>
      <c r="X33" s="268"/>
      <c r="Y33" s="24" t="s">
        <v>180</v>
      </c>
      <c r="Z33" s="24"/>
      <c r="AA33" s="24"/>
      <c r="AB33" s="24"/>
      <c r="AC33" s="24"/>
      <c r="AD33" s="24"/>
      <c r="AE33" s="24"/>
      <c r="AF33" s="24"/>
      <c r="AG33" s="29"/>
      <c r="AH33" s="29"/>
      <c r="AI33" s="29"/>
      <c r="AJ33" s="29"/>
      <c r="AK33" s="29"/>
      <c r="AL33" s="29"/>
      <c r="AM33" s="29"/>
      <c r="AN33" s="29"/>
      <c r="AO33" s="29"/>
      <c r="AP33" s="29"/>
      <c r="AQ33" s="29"/>
      <c r="AR33" s="29"/>
      <c r="AS33" s="29"/>
      <c r="AT33" s="24"/>
      <c r="AU33" s="24"/>
      <c r="AV33" s="24"/>
      <c r="AW33" s="24"/>
      <c r="AX33" s="26"/>
      <c r="AY33" s="24"/>
      <c r="AZ33" s="24"/>
      <c r="BA33" s="24"/>
      <c r="BB33" s="24"/>
      <c r="BC33" s="24"/>
      <c r="BD33" s="24"/>
      <c r="BE33" s="24"/>
      <c r="BF33" s="24"/>
      <c r="BG33" s="24"/>
      <c r="BH33" s="24"/>
      <c r="BI33" s="27"/>
      <c r="BJ33" s="27"/>
      <c r="BK33" s="27"/>
      <c r="BL33" s="28"/>
    </row>
    <row r="34" spans="1:64" ht="18" customHeight="1" thickBot="1">
      <c r="A34" s="264" t="s">
        <v>167</v>
      </c>
      <c r="B34" s="265"/>
      <c r="C34" s="265"/>
      <c r="D34" s="265"/>
      <c r="E34" s="265"/>
      <c r="F34" s="265"/>
      <c r="G34" s="265"/>
      <c r="H34" s="265"/>
      <c r="I34" s="265"/>
      <c r="J34" s="265"/>
      <c r="K34" s="265"/>
      <c r="L34" s="265"/>
      <c r="M34" s="266"/>
      <c r="N34" s="267" t="s">
        <v>221</v>
      </c>
      <c r="O34" s="268"/>
      <c r="P34" s="24" t="s">
        <v>179</v>
      </c>
      <c r="Q34" s="26"/>
      <c r="R34" s="24"/>
      <c r="S34" s="24"/>
      <c r="T34" s="24"/>
      <c r="U34" s="24"/>
      <c r="V34" s="24"/>
      <c r="W34" s="268" t="s">
        <v>221</v>
      </c>
      <c r="X34" s="268"/>
      <c r="Y34" s="24" t="s">
        <v>180</v>
      </c>
      <c r="Z34" s="24"/>
      <c r="AA34" s="24"/>
      <c r="AB34" s="24" t="s">
        <v>105</v>
      </c>
      <c r="AC34" s="29"/>
      <c r="AD34" s="29"/>
      <c r="AE34" s="29"/>
      <c r="AF34" s="29"/>
      <c r="AG34" s="29"/>
      <c r="AH34" s="29"/>
      <c r="AI34" s="29"/>
      <c r="AJ34" s="29" t="s">
        <v>183</v>
      </c>
      <c r="AK34" s="269"/>
      <c r="AL34" s="269"/>
      <c r="AM34" s="269"/>
      <c r="AN34" s="269"/>
      <c r="AO34" s="269"/>
      <c r="AP34" s="269"/>
      <c r="AQ34" s="269"/>
      <c r="AR34" s="30"/>
      <c r="AS34" s="29" t="s">
        <v>184</v>
      </c>
      <c r="AT34" s="29" t="s">
        <v>106</v>
      </c>
      <c r="AU34" s="31"/>
      <c r="AV34" s="29"/>
      <c r="AW34" s="29"/>
      <c r="AX34" s="29"/>
      <c r="AY34" s="29"/>
      <c r="AZ34" s="29"/>
      <c r="BA34" s="29"/>
      <c r="BB34" s="29"/>
      <c r="BC34" s="29"/>
      <c r="BD34" s="29"/>
      <c r="BE34" s="32"/>
      <c r="BF34" s="32"/>
      <c r="BG34" s="32"/>
      <c r="BH34" s="32"/>
      <c r="BI34" s="33"/>
      <c r="BJ34" s="33"/>
      <c r="BK34" s="33"/>
      <c r="BL34" s="34"/>
    </row>
    <row r="35" spans="1:64" ht="18" customHeight="1" thickBot="1">
      <c r="A35" s="270" t="s">
        <v>168</v>
      </c>
      <c r="B35" s="271"/>
      <c r="C35" s="271"/>
      <c r="D35" s="271"/>
      <c r="E35" s="271"/>
      <c r="F35" s="271"/>
      <c r="G35" s="271"/>
      <c r="H35" s="271"/>
      <c r="I35" s="271"/>
      <c r="J35" s="271"/>
      <c r="K35" s="271"/>
      <c r="L35" s="271"/>
      <c r="M35" s="272"/>
      <c r="N35" s="267" t="s">
        <v>221</v>
      </c>
      <c r="O35" s="268"/>
      <c r="P35" s="24" t="s">
        <v>179</v>
      </c>
      <c r="Q35" s="26"/>
      <c r="R35" s="24"/>
      <c r="S35" s="24"/>
      <c r="T35" s="24"/>
      <c r="U35" s="24"/>
      <c r="V35" s="24"/>
      <c r="W35" s="268" t="s">
        <v>224</v>
      </c>
      <c r="X35" s="268"/>
      <c r="Y35" s="24" t="s">
        <v>180</v>
      </c>
      <c r="Z35" s="24"/>
      <c r="AA35" s="24"/>
      <c r="AB35" s="35" t="s">
        <v>107</v>
      </c>
      <c r="AC35" s="24"/>
      <c r="AD35" s="24"/>
      <c r="AE35" s="24"/>
      <c r="AF35" s="24"/>
      <c r="AG35" s="29"/>
      <c r="AH35" s="29"/>
      <c r="AI35" s="29"/>
      <c r="AJ35" s="29"/>
      <c r="AK35" s="29"/>
      <c r="AL35" s="29"/>
      <c r="AM35" s="29"/>
      <c r="AN35" s="29"/>
      <c r="AO35" s="29"/>
      <c r="AP35" s="29"/>
      <c r="AQ35" s="29"/>
      <c r="AR35" s="29"/>
      <c r="AS35" s="29"/>
      <c r="AT35" s="24"/>
      <c r="AU35" s="24"/>
      <c r="AV35" s="24"/>
      <c r="AW35" s="24"/>
      <c r="AX35" s="26"/>
      <c r="AY35" s="24"/>
      <c r="AZ35" s="24"/>
      <c r="BA35" s="24"/>
      <c r="BB35" s="24"/>
      <c r="BC35" s="24"/>
      <c r="BD35" s="24"/>
      <c r="BE35" s="24"/>
      <c r="BF35" s="24"/>
      <c r="BG35" s="24"/>
      <c r="BH35" s="24"/>
      <c r="BI35" s="27"/>
      <c r="BJ35" s="27"/>
      <c r="BK35" s="27"/>
      <c r="BL35" s="28"/>
    </row>
    <row r="36" spans="1:64" ht="18" customHeight="1">
      <c r="A36" s="302" t="s">
        <v>169</v>
      </c>
      <c r="B36" s="303"/>
      <c r="C36" s="303"/>
      <c r="D36" s="303"/>
      <c r="E36" s="303"/>
      <c r="F36" s="303"/>
      <c r="G36" s="303"/>
      <c r="H36" s="303"/>
      <c r="I36" s="303"/>
      <c r="J36" s="303"/>
      <c r="K36" s="303"/>
      <c r="L36" s="303"/>
      <c r="M36" s="304"/>
      <c r="N36" s="311" t="s">
        <v>221</v>
      </c>
      <c r="O36" s="311"/>
      <c r="P36" s="61" t="s">
        <v>108</v>
      </c>
      <c r="Q36" s="62"/>
      <c r="R36" s="61"/>
      <c r="S36" s="61"/>
      <c r="T36" s="61"/>
      <c r="U36" s="61"/>
      <c r="V36" s="61"/>
      <c r="W36" s="61"/>
      <c r="X36" s="61"/>
      <c r="Y36" s="61"/>
      <c r="Z36" s="312" t="s">
        <v>109</v>
      </c>
      <c r="AA36" s="313"/>
      <c r="AB36" s="313"/>
      <c r="AC36" s="313"/>
      <c r="AD36" s="313"/>
      <c r="AE36" s="313"/>
      <c r="AF36" s="313"/>
      <c r="AG36" s="313"/>
      <c r="AH36" s="313"/>
      <c r="AI36" s="313"/>
      <c r="AJ36" s="313"/>
      <c r="AK36" s="313"/>
      <c r="AL36" s="313"/>
      <c r="AM36" s="313"/>
      <c r="AN36" s="313"/>
      <c r="AO36" s="313"/>
      <c r="AP36" s="313"/>
      <c r="AQ36" s="313"/>
      <c r="AR36" s="313"/>
      <c r="AS36" s="313"/>
      <c r="AT36" s="313"/>
      <c r="AU36" s="313"/>
      <c r="AV36" s="313"/>
      <c r="AW36" s="313"/>
      <c r="AX36" s="313"/>
      <c r="AY36" s="313"/>
      <c r="AZ36" s="313"/>
      <c r="BA36" s="313"/>
      <c r="BB36" s="313"/>
      <c r="BC36" s="313"/>
      <c r="BD36" s="313"/>
      <c r="BE36" s="313"/>
      <c r="BF36" s="313"/>
      <c r="BG36" s="313"/>
      <c r="BH36" s="313"/>
      <c r="BI36" s="313"/>
      <c r="BJ36" s="313"/>
      <c r="BK36" s="313"/>
      <c r="BL36" s="314"/>
    </row>
    <row r="37" spans="1:64" ht="18" customHeight="1">
      <c r="A37" s="305"/>
      <c r="B37" s="306"/>
      <c r="C37" s="306"/>
      <c r="D37" s="306"/>
      <c r="E37" s="306"/>
      <c r="F37" s="306"/>
      <c r="G37" s="306"/>
      <c r="H37" s="306"/>
      <c r="I37" s="306"/>
      <c r="J37" s="306"/>
      <c r="K37" s="306"/>
      <c r="L37" s="306"/>
      <c r="M37" s="307"/>
      <c r="N37" s="318" t="s">
        <v>221</v>
      </c>
      <c r="O37" s="318"/>
      <c r="P37" s="63" t="s">
        <v>110</v>
      </c>
      <c r="Q37" s="64"/>
      <c r="R37" s="63"/>
      <c r="S37" s="63"/>
      <c r="T37" s="63"/>
      <c r="U37" s="63"/>
      <c r="V37" s="63"/>
      <c r="W37" s="63"/>
      <c r="X37" s="63"/>
      <c r="Y37" s="63"/>
      <c r="Z37" s="315"/>
      <c r="AA37" s="316"/>
      <c r="AB37" s="316"/>
      <c r="AC37" s="316"/>
      <c r="AD37" s="316"/>
      <c r="AE37" s="316"/>
      <c r="AF37" s="316"/>
      <c r="AG37" s="316"/>
      <c r="AH37" s="316"/>
      <c r="AI37" s="316"/>
      <c r="AJ37" s="316"/>
      <c r="AK37" s="316"/>
      <c r="AL37" s="316"/>
      <c r="AM37" s="316"/>
      <c r="AN37" s="316"/>
      <c r="AO37" s="316"/>
      <c r="AP37" s="316"/>
      <c r="AQ37" s="316"/>
      <c r="AR37" s="316"/>
      <c r="AS37" s="316"/>
      <c r="AT37" s="316"/>
      <c r="AU37" s="316"/>
      <c r="AV37" s="316"/>
      <c r="AW37" s="316"/>
      <c r="AX37" s="316"/>
      <c r="AY37" s="316"/>
      <c r="AZ37" s="316"/>
      <c r="BA37" s="316"/>
      <c r="BB37" s="316"/>
      <c r="BC37" s="316"/>
      <c r="BD37" s="316"/>
      <c r="BE37" s="316"/>
      <c r="BF37" s="316"/>
      <c r="BG37" s="316"/>
      <c r="BH37" s="316"/>
      <c r="BI37" s="316"/>
      <c r="BJ37" s="316"/>
      <c r="BK37" s="316"/>
      <c r="BL37" s="317"/>
    </row>
    <row r="38" spans="1:64" ht="24" customHeight="1" thickBot="1">
      <c r="A38" s="308"/>
      <c r="B38" s="309"/>
      <c r="C38" s="309"/>
      <c r="D38" s="309"/>
      <c r="E38" s="309"/>
      <c r="F38" s="309"/>
      <c r="G38" s="309"/>
      <c r="H38" s="309"/>
      <c r="I38" s="309"/>
      <c r="J38" s="309"/>
      <c r="K38" s="309"/>
      <c r="L38" s="309"/>
      <c r="M38" s="310"/>
      <c r="N38" s="65"/>
      <c r="O38" s="65"/>
      <c r="P38" s="319" t="s">
        <v>221</v>
      </c>
      <c r="Q38" s="319"/>
      <c r="R38" s="320" t="s">
        <v>111</v>
      </c>
      <c r="S38" s="320"/>
      <c r="T38" s="320"/>
      <c r="U38" s="320"/>
      <c r="V38" s="320"/>
      <c r="W38" s="320"/>
      <c r="X38" s="320"/>
      <c r="Y38" s="320"/>
      <c r="Z38" s="321" t="s">
        <v>112</v>
      </c>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3"/>
    </row>
    <row r="39" spans="1:64" ht="14.4" customHeight="1">
      <c r="A39" s="338" t="s">
        <v>170</v>
      </c>
      <c r="B39" s="339"/>
      <c r="C39" s="339"/>
      <c r="D39" s="339"/>
      <c r="E39" s="339"/>
      <c r="F39" s="339"/>
      <c r="G39" s="339"/>
      <c r="H39" s="339"/>
      <c r="I39" s="339"/>
      <c r="J39" s="339"/>
      <c r="K39" s="339"/>
      <c r="L39" s="339"/>
      <c r="M39" s="340"/>
      <c r="N39" s="367" t="s">
        <v>221</v>
      </c>
      <c r="O39" s="212"/>
      <c r="P39" s="371" t="s">
        <v>223</v>
      </c>
      <c r="Q39" s="371"/>
      <c r="R39" s="371"/>
      <c r="S39" s="371"/>
      <c r="T39" s="371"/>
      <c r="U39" s="371"/>
      <c r="V39" s="371"/>
      <c r="W39" s="37"/>
      <c r="X39" s="37"/>
      <c r="Y39" s="37"/>
      <c r="Z39" s="347" t="s">
        <v>171</v>
      </c>
      <c r="AA39" s="348"/>
      <c r="AB39" s="348"/>
      <c r="AC39" s="348"/>
      <c r="AD39" s="348"/>
      <c r="AE39" s="348"/>
      <c r="AF39" s="348"/>
      <c r="AG39" s="348"/>
      <c r="AH39" s="348"/>
      <c r="AI39" s="348"/>
      <c r="AJ39" s="348"/>
      <c r="AK39" s="348"/>
      <c r="AL39" s="348"/>
      <c r="AM39" s="348"/>
      <c r="AN39" s="348"/>
      <c r="AO39" s="348"/>
      <c r="AP39" s="348"/>
      <c r="AQ39" s="348"/>
      <c r="AR39" s="348"/>
      <c r="AS39" s="348"/>
      <c r="AT39" s="348"/>
      <c r="AU39" s="348"/>
      <c r="AV39" s="348"/>
      <c r="AW39" s="348"/>
      <c r="AX39" s="348"/>
      <c r="AY39" s="348"/>
      <c r="AZ39" s="348"/>
      <c r="BA39" s="348"/>
      <c r="BB39" s="348"/>
      <c r="BC39" s="348"/>
      <c r="BD39" s="348"/>
      <c r="BE39" s="348"/>
      <c r="BF39" s="348"/>
      <c r="BG39" s="348"/>
      <c r="BH39" s="348"/>
      <c r="BI39" s="348"/>
      <c r="BJ39" s="348"/>
      <c r="BK39" s="348"/>
      <c r="BL39" s="349"/>
    </row>
    <row r="40" spans="1:64" ht="6.75" customHeight="1">
      <c r="A40" s="341"/>
      <c r="B40" s="342"/>
      <c r="C40" s="342"/>
      <c r="D40" s="342"/>
      <c r="E40" s="342"/>
      <c r="F40" s="342"/>
      <c r="G40" s="342"/>
      <c r="H40" s="342"/>
      <c r="I40" s="342"/>
      <c r="J40" s="342"/>
      <c r="K40" s="342"/>
      <c r="L40" s="342"/>
      <c r="M40" s="343"/>
      <c r="N40" s="368"/>
      <c r="O40" s="369"/>
      <c r="P40" s="372"/>
      <c r="Q40" s="372"/>
      <c r="R40" s="372"/>
      <c r="S40" s="372"/>
      <c r="T40" s="372"/>
      <c r="U40" s="372"/>
      <c r="V40" s="372"/>
      <c r="W40" s="38"/>
      <c r="X40" s="39"/>
      <c r="Y40" s="38"/>
      <c r="Z40" s="350"/>
      <c r="AA40" s="351"/>
      <c r="AB40" s="351"/>
      <c r="AC40" s="351"/>
      <c r="AD40" s="351"/>
      <c r="AE40" s="351"/>
      <c r="AF40" s="351"/>
      <c r="AG40" s="351"/>
      <c r="AH40" s="351"/>
      <c r="AI40" s="351"/>
      <c r="AJ40" s="351"/>
      <c r="AK40" s="351"/>
      <c r="AL40" s="351"/>
      <c r="AM40" s="351"/>
      <c r="AN40" s="351"/>
      <c r="AO40" s="351"/>
      <c r="AP40" s="351"/>
      <c r="AQ40" s="351"/>
      <c r="AR40" s="351"/>
      <c r="AS40" s="351"/>
      <c r="AT40" s="351"/>
      <c r="AU40" s="351"/>
      <c r="AV40" s="351"/>
      <c r="AW40" s="351"/>
      <c r="AX40" s="351"/>
      <c r="AY40" s="351"/>
      <c r="AZ40" s="351"/>
      <c r="BA40" s="351"/>
      <c r="BB40" s="351"/>
      <c r="BC40" s="351"/>
      <c r="BD40" s="351"/>
      <c r="BE40" s="351"/>
      <c r="BF40" s="351"/>
      <c r="BG40" s="351"/>
      <c r="BH40" s="351"/>
      <c r="BI40" s="351"/>
      <c r="BJ40" s="351"/>
      <c r="BK40" s="351"/>
      <c r="BL40" s="352"/>
    </row>
    <row r="41" spans="1:64" ht="6.75" customHeight="1">
      <c r="A41" s="341"/>
      <c r="B41" s="342"/>
      <c r="C41" s="342"/>
      <c r="D41" s="342"/>
      <c r="E41" s="342"/>
      <c r="F41" s="342"/>
      <c r="G41" s="342"/>
      <c r="H41" s="342"/>
      <c r="I41" s="342"/>
      <c r="J41" s="342"/>
      <c r="K41" s="342"/>
      <c r="L41" s="342"/>
      <c r="M41" s="343"/>
      <c r="N41" s="368" t="s">
        <v>221</v>
      </c>
      <c r="O41" s="369"/>
      <c r="P41" s="372" t="s">
        <v>222</v>
      </c>
      <c r="Q41" s="372"/>
      <c r="R41" s="372"/>
      <c r="S41" s="372"/>
      <c r="T41" s="372"/>
      <c r="U41" s="372"/>
      <c r="V41" s="372"/>
      <c r="W41" s="38"/>
      <c r="X41" s="39"/>
      <c r="Y41" s="38"/>
      <c r="Z41" s="350"/>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2"/>
    </row>
    <row r="42" spans="1:64" ht="15" customHeight="1" thickBot="1">
      <c r="A42" s="344"/>
      <c r="B42" s="345"/>
      <c r="C42" s="345"/>
      <c r="D42" s="345"/>
      <c r="E42" s="345"/>
      <c r="F42" s="345"/>
      <c r="G42" s="345"/>
      <c r="H42" s="345"/>
      <c r="I42" s="345"/>
      <c r="J42" s="345"/>
      <c r="K42" s="345"/>
      <c r="L42" s="345"/>
      <c r="M42" s="346"/>
      <c r="N42" s="370"/>
      <c r="O42" s="213"/>
      <c r="P42" s="373"/>
      <c r="Q42" s="373"/>
      <c r="R42" s="373"/>
      <c r="S42" s="373"/>
      <c r="T42" s="373"/>
      <c r="U42" s="373"/>
      <c r="V42" s="373"/>
      <c r="W42" s="24"/>
      <c r="X42" s="24"/>
      <c r="Y42" s="40"/>
      <c r="Z42" s="353"/>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354"/>
      <c r="BJ42" s="354"/>
      <c r="BK42" s="354"/>
      <c r="BL42" s="355"/>
    </row>
    <row r="43" spans="1:64" ht="18" customHeight="1">
      <c r="A43" s="356" t="s">
        <v>78</v>
      </c>
      <c r="B43" s="357"/>
      <c r="C43" s="357"/>
      <c r="D43" s="357"/>
      <c r="E43" s="357"/>
      <c r="F43" s="357"/>
      <c r="G43" s="357"/>
      <c r="H43" s="358"/>
      <c r="I43" s="362"/>
      <c r="J43" s="363"/>
      <c r="K43" s="363"/>
      <c r="L43" s="363"/>
      <c r="M43" s="363"/>
      <c r="N43" s="363"/>
      <c r="O43" s="363"/>
      <c r="P43" s="363"/>
      <c r="Q43" s="363"/>
      <c r="R43" s="363"/>
      <c r="S43" s="363"/>
      <c r="T43" s="363"/>
      <c r="U43" s="363"/>
      <c r="V43" s="363"/>
      <c r="W43" s="363"/>
      <c r="X43" s="363"/>
      <c r="Y43" s="363"/>
      <c r="Z43" s="363"/>
      <c r="AA43" s="364"/>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3"/>
      <c r="AX43" s="363"/>
      <c r="AY43" s="363"/>
      <c r="AZ43" s="363"/>
      <c r="BA43" s="363"/>
      <c r="BB43" s="363"/>
      <c r="BC43" s="363"/>
      <c r="BD43" s="363"/>
      <c r="BE43" s="363"/>
      <c r="BF43" s="363"/>
      <c r="BG43" s="363"/>
      <c r="BH43" s="363"/>
      <c r="BI43" s="363"/>
      <c r="BJ43" s="363"/>
      <c r="BK43" s="363"/>
      <c r="BL43" s="365"/>
    </row>
    <row r="44" spans="1:64" ht="42" customHeight="1" thickBot="1">
      <c r="A44" s="359"/>
      <c r="B44" s="360"/>
      <c r="C44" s="360"/>
      <c r="D44" s="360"/>
      <c r="E44" s="360"/>
      <c r="F44" s="360"/>
      <c r="G44" s="360"/>
      <c r="H44" s="361"/>
      <c r="I44" s="326" t="str">
        <f>+IF(OR(I43="基盤研究費",I43="先方負担",I43=""),"",IF(I43="大学運営経費","予算名称",IF(I43="科研費","代表or     学外分担or学内分担",IF(I43="その他","詳細","資金(ﾌﾟﾛｼﾞｪｸﾄ)名称"))))</f>
        <v/>
      </c>
      <c r="J44" s="327"/>
      <c r="K44" s="327"/>
      <c r="L44" s="327"/>
      <c r="M44" s="327"/>
      <c r="N44" s="324"/>
      <c r="O44" s="324"/>
      <c r="P44" s="324"/>
      <c r="Q44" s="324"/>
      <c r="R44" s="324"/>
      <c r="S44" s="324"/>
      <c r="T44" s="324"/>
      <c r="U44" s="324"/>
      <c r="V44" s="366"/>
      <c r="W44" s="326" t="str">
        <f>+IF(OR(I43="基盤研究費",I43="先方負担",I43="大学運営経費",I43="その他",I43=""),"",IF(I43="科研費","種目","経費区分（直接or間接）"))</f>
        <v/>
      </c>
      <c r="X44" s="327"/>
      <c r="Y44" s="327"/>
      <c r="Z44" s="327"/>
      <c r="AA44" s="327"/>
      <c r="AB44" s="324"/>
      <c r="AC44" s="324"/>
      <c r="AD44" s="324"/>
      <c r="AE44" s="324"/>
      <c r="AF44" s="324"/>
      <c r="AG44" s="324"/>
      <c r="AH44" s="324"/>
      <c r="AI44" s="324"/>
      <c r="AJ44" s="325"/>
      <c r="AK44" s="326" t="str">
        <f>+IF(OR(I43="基盤研究費",I43="先方負担",I43="大学運営経費",I43="その他",I43=""),"",IF(I43="科研費","研究代表者名","ﾌﾟﾛｼﾞｪｸﾄNo.(ｺｰﾄﾞ)"))</f>
        <v/>
      </c>
      <c r="AL44" s="327"/>
      <c r="AM44" s="327"/>
      <c r="AN44" s="327"/>
      <c r="AO44" s="327"/>
      <c r="AP44" s="324"/>
      <c r="AQ44" s="324"/>
      <c r="AR44" s="324"/>
      <c r="AS44" s="324"/>
      <c r="AT44" s="324"/>
      <c r="AU44" s="324"/>
      <c r="AV44" s="324"/>
      <c r="AW44" s="324"/>
      <c r="AX44" s="325"/>
      <c r="AY44" s="326" t="str">
        <f>IF(I43="科研費","ﾌﾟﾛｼﾞｪｸﾄNo.(ｺｰﾄﾞ)","")</f>
        <v/>
      </c>
      <c r="AZ44" s="327"/>
      <c r="BA44" s="327"/>
      <c r="BB44" s="327"/>
      <c r="BC44" s="327"/>
      <c r="BD44" s="324"/>
      <c r="BE44" s="324"/>
      <c r="BF44" s="324"/>
      <c r="BG44" s="324"/>
      <c r="BH44" s="324"/>
      <c r="BI44" s="324"/>
      <c r="BJ44" s="324"/>
      <c r="BK44" s="324"/>
      <c r="BL44" s="328"/>
    </row>
    <row r="45" spans="1:64" ht="12.75" customHeight="1">
      <c r="A45" s="41" t="s">
        <v>113</v>
      </c>
    </row>
    <row r="46" spans="1:64" ht="12.75" customHeight="1">
      <c r="A46" s="41" t="s">
        <v>114</v>
      </c>
    </row>
    <row r="47" spans="1:64" ht="12.75" customHeight="1">
      <c r="A47" s="41" t="s">
        <v>185</v>
      </c>
    </row>
    <row r="49" spans="2:64">
      <c r="B49" s="11" t="s">
        <v>186</v>
      </c>
    </row>
    <row r="50" spans="2:64">
      <c r="C50" s="329"/>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1"/>
    </row>
    <row r="51" spans="2:64">
      <c r="C51" s="332"/>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4"/>
    </row>
    <row r="52" spans="2:64">
      <c r="C52" s="332"/>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333"/>
      <c r="BK52" s="333"/>
      <c r="BL52" s="334"/>
    </row>
    <row r="53" spans="2:64">
      <c r="C53" s="332"/>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4"/>
    </row>
    <row r="54" spans="2:64">
      <c r="C54" s="332"/>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3"/>
      <c r="AZ54" s="333"/>
      <c r="BA54" s="333"/>
      <c r="BB54" s="333"/>
      <c r="BC54" s="333"/>
      <c r="BD54" s="333"/>
      <c r="BE54" s="333"/>
      <c r="BF54" s="333"/>
      <c r="BG54" s="333"/>
      <c r="BH54" s="333"/>
      <c r="BI54" s="333"/>
      <c r="BJ54" s="333"/>
      <c r="BK54" s="333"/>
      <c r="BL54" s="334"/>
    </row>
    <row r="55" spans="2:64">
      <c r="C55" s="332"/>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4"/>
    </row>
    <row r="56" spans="2:64">
      <c r="C56" s="335"/>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7"/>
    </row>
    <row r="57" spans="2:64">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row>
    <row r="58" spans="2:64">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row>
    <row r="59" spans="2:64">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row>
    <row r="60" spans="2:64">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row>
    <row r="61" spans="2:64">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row>
    <row r="62" spans="2:64">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row>
  </sheetData>
  <mergeCells count="144">
    <mergeCell ref="AP44:AX44"/>
    <mergeCell ref="AY44:BC44"/>
    <mergeCell ref="BD44:BL44"/>
    <mergeCell ref="C50:BL56"/>
    <mergeCell ref="A39:M42"/>
    <mergeCell ref="Z39:BL42"/>
    <mergeCell ref="A43:H44"/>
    <mergeCell ref="I43:AA43"/>
    <mergeCell ref="AB43:BL43"/>
    <mergeCell ref="I44:M44"/>
    <mergeCell ref="N44:V44"/>
    <mergeCell ref="W44:AA44"/>
    <mergeCell ref="AB44:AJ44"/>
    <mergeCell ref="AK44:AO44"/>
    <mergeCell ref="N39:O40"/>
    <mergeCell ref="N41:O42"/>
    <mergeCell ref="P39:V40"/>
    <mergeCell ref="P41:V42"/>
    <mergeCell ref="A36:M38"/>
    <mergeCell ref="N36:O36"/>
    <mergeCell ref="Z36:BL37"/>
    <mergeCell ref="N37:O37"/>
    <mergeCell ref="P38:Q38"/>
    <mergeCell ref="R38:Y38"/>
    <mergeCell ref="Z38:BL38"/>
    <mergeCell ref="A34:M34"/>
    <mergeCell ref="N34:O34"/>
    <mergeCell ref="W34:X34"/>
    <mergeCell ref="AK34:AQ34"/>
    <mergeCell ref="A35:M35"/>
    <mergeCell ref="N35:O35"/>
    <mergeCell ref="W35:X35"/>
    <mergeCell ref="A32:M32"/>
    <mergeCell ref="N32:O32"/>
    <mergeCell ref="W32:X32"/>
    <mergeCell ref="AC32:AT32"/>
    <mergeCell ref="A33:M33"/>
    <mergeCell ref="N33:O33"/>
    <mergeCell ref="W33:X33"/>
    <mergeCell ref="BI29:BL29"/>
    <mergeCell ref="A30:V30"/>
    <mergeCell ref="AP30:AX30"/>
    <mergeCell ref="A31:M31"/>
    <mergeCell ref="N31:O31"/>
    <mergeCell ref="W31:X31"/>
    <mergeCell ref="AF30:AG30"/>
    <mergeCell ref="W30:X30"/>
    <mergeCell ref="A28:D29"/>
    <mergeCell ref="E28:G29"/>
    <mergeCell ref="H28:O29"/>
    <mergeCell ref="P28:X29"/>
    <mergeCell ref="Y28:AH29"/>
    <mergeCell ref="AI28:AQ29"/>
    <mergeCell ref="AR28:BL28"/>
    <mergeCell ref="AR29:BD29"/>
    <mergeCell ref="BE29:BH29"/>
    <mergeCell ref="A26:D27"/>
    <mergeCell ref="E26:G27"/>
    <mergeCell ref="H26:O27"/>
    <mergeCell ref="P26:X27"/>
    <mergeCell ref="Y26:AH27"/>
    <mergeCell ref="AI26:AQ27"/>
    <mergeCell ref="AR26:BL26"/>
    <mergeCell ref="AR27:BD27"/>
    <mergeCell ref="BE27:BH27"/>
    <mergeCell ref="BI27:BL27"/>
    <mergeCell ref="A24:D25"/>
    <mergeCell ref="E24:G25"/>
    <mergeCell ref="H24:O25"/>
    <mergeCell ref="P24:X25"/>
    <mergeCell ref="Y24:AH25"/>
    <mergeCell ref="AI24:AQ25"/>
    <mergeCell ref="AR24:BL24"/>
    <mergeCell ref="AR25:BD25"/>
    <mergeCell ref="BE25:BH25"/>
    <mergeCell ref="BI25:BL25"/>
    <mergeCell ref="A22:D23"/>
    <mergeCell ref="E22:G23"/>
    <mergeCell ref="H22:O23"/>
    <mergeCell ref="P22:X23"/>
    <mergeCell ref="Y22:AH23"/>
    <mergeCell ref="AI22:AQ23"/>
    <mergeCell ref="AR22:BL22"/>
    <mergeCell ref="AR23:BD23"/>
    <mergeCell ref="BE23:BH23"/>
    <mergeCell ref="BI23:BL23"/>
    <mergeCell ref="AR19:BL19"/>
    <mergeCell ref="A20:D21"/>
    <mergeCell ref="E20:G21"/>
    <mergeCell ref="H20:O21"/>
    <mergeCell ref="P20:X21"/>
    <mergeCell ref="Y20:AH21"/>
    <mergeCell ref="AI20:AQ21"/>
    <mergeCell ref="AR20:BL20"/>
    <mergeCell ref="AR21:BD21"/>
    <mergeCell ref="BE21:BH21"/>
    <mergeCell ref="A19:D19"/>
    <mergeCell ref="E19:G19"/>
    <mergeCell ref="H19:O19"/>
    <mergeCell ref="P19:X19"/>
    <mergeCell ref="Y19:AH19"/>
    <mergeCell ref="AI19:AQ19"/>
    <mergeCell ref="BI21:BL21"/>
    <mergeCell ref="BM17:BM18"/>
    <mergeCell ref="A18:D18"/>
    <mergeCell ref="E18:P18"/>
    <mergeCell ref="Q18:AD18"/>
    <mergeCell ref="AE18:AY18"/>
    <mergeCell ref="AZ16:BL16"/>
    <mergeCell ref="A17:D17"/>
    <mergeCell ref="E17:P17"/>
    <mergeCell ref="Q17:AD17"/>
    <mergeCell ref="AE17:AY17"/>
    <mergeCell ref="BC17:BD17"/>
    <mergeCell ref="BC18:BD18"/>
    <mergeCell ref="A15:D15"/>
    <mergeCell ref="E15:AE15"/>
    <mergeCell ref="AF15:AG15"/>
    <mergeCell ref="AM15:AW15"/>
    <mergeCell ref="A16:D16"/>
    <mergeCell ref="E16:P16"/>
    <mergeCell ref="Q16:AD16"/>
    <mergeCell ref="AE16:AY16"/>
    <mergeCell ref="A12:AE12"/>
    <mergeCell ref="AF12:BL12"/>
    <mergeCell ref="A13:D13"/>
    <mergeCell ref="E13:AE13"/>
    <mergeCell ref="AF13:AG13"/>
    <mergeCell ref="A14:D14"/>
    <mergeCell ref="E14:AE14"/>
    <mergeCell ref="AF14:AG14"/>
    <mergeCell ref="AF8:AI8"/>
    <mergeCell ref="AJ8:AW8"/>
    <mergeCell ref="AX8:BK8"/>
    <mergeCell ref="AF9:AI9"/>
    <mergeCell ref="AJ9:AW9"/>
    <mergeCell ref="AX9:BK9"/>
    <mergeCell ref="A2:BL2"/>
    <mergeCell ref="AX4:BK4"/>
    <mergeCell ref="AJ6:AW6"/>
    <mergeCell ref="AX6:BK6"/>
    <mergeCell ref="AF7:AI7"/>
    <mergeCell ref="AJ7:AW7"/>
    <mergeCell ref="AX7:BK7"/>
  </mergeCells>
  <phoneticPr fontId="1"/>
  <dataValidations count="3">
    <dataValidation type="list" allowBlank="1" showInputMessage="1" showErrorMessage="1" sqref="E20:G29" xr:uid="{00000000-0002-0000-0100-000000000000}">
      <formula1>"○"</formula1>
    </dataValidation>
    <dataValidation type="list" allowBlank="1" showInputMessage="1" showErrorMessage="1" sqref="Q17:AD18" xr:uid="{00000000-0002-0000-0100-000001000000}">
      <formula1>"自宅,勤務地,他の本法人用務地,他機関用務地,私用地"</formula1>
    </dataValidation>
    <dataValidation type="list" allowBlank="1" showInputMessage="1" showErrorMessage="1" sqref="I43:AA43" xr:uid="{00000000-0002-0000-0100-000002000000}">
      <formula1>"基盤研究費,大学運営経費,先方負担,科研費,寄附金,補助金,受託事業,共同研究,受託研究,助成金,その他"</formula1>
    </dataValidation>
  </dataValidations>
  <printOptions horizontalCentered="1"/>
  <pageMargins left="0.74803149606299213" right="0.74803149606299213" top="0.74803149606299213" bottom="0.74803149606299213" header="0.31496062992125984" footer="0.31496062992125984"/>
  <pageSetup paperSize="9" scale="82" fitToHeight="0" orientation="portrait" r:id="rId1"/>
  <headerFooter>
    <oddFooter>&amp;R2019年4月1日版</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BM61"/>
  <sheetViews>
    <sheetView view="pageBreakPreview" zoomScaleNormal="100" zoomScaleSheetLayoutView="100" workbookViewId="0">
      <selection activeCell="AX4" sqref="AX4:BK4"/>
    </sheetView>
  </sheetViews>
  <sheetFormatPr defaultColWidth="9" defaultRowHeight="13.2"/>
  <cols>
    <col min="1" max="64" width="1.6640625" style="11" customWidth="1"/>
    <col min="65" max="65" width="63.33203125" style="44" bestFit="1" customWidth="1"/>
    <col min="66" max="66" width="9" style="11" customWidth="1"/>
    <col min="67" max="16384" width="9" style="11"/>
  </cols>
  <sheetData>
    <row r="1" spans="1:65" ht="10.5" customHeight="1">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10"/>
    </row>
    <row r="2" spans="1:65" ht="21" customHeight="1">
      <c r="A2" s="152" t="s">
        <v>122</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5"/>
      <c r="BM2" s="81" t="s">
        <v>225</v>
      </c>
    </row>
    <row r="3" spans="1:65" ht="10.5" customHeight="1">
      <c r="A3" s="12"/>
      <c r="BL3" s="13"/>
    </row>
    <row r="4" spans="1:65" ht="23.25" customHeight="1">
      <c r="A4" s="12"/>
      <c r="AX4" s="155" t="s">
        <v>154</v>
      </c>
      <c r="AY4" s="155"/>
      <c r="AZ4" s="155"/>
      <c r="BA4" s="155"/>
      <c r="BB4" s="155"/>
      <c r="BC4" s="155"/>
      <c r="BD4" s="155"/>
      <c r="BE4" s="155"/>
      <c r="BF4" s="155"/>
      <c r="BG4" s="155"/>
      <c r="BH4" s="155"/>
      <c r="BI4" s="155"/>
      <c r="BJ4" s="155"/>
      <c r="BK4" s="155"/>
      <c r="BL4" s="13"/>
    </row>
    <row r="5" spans="1:65" ht="19.5" customHeight="1">
      <c r="A5" s="12"/>
      <c r="B5" s="11" t="s">
        <v>172</v>
      </c>
      <c r="BL5" s="13"/>
    </row>
    <row r="6" spans="1:65" ht="19.5" customHeight="1">
      <c r="A6" s="12"/>
      <c r="AK6" s="11" t="s">
        <v>187</v>
      </c>
      <c r="BL6" s="13"/>
    </row>
    <row r="7" spans="1:65" ht="19.5" customHeight="1">
      <c r="A7" s="12"/>
      <c r="AJ7" s="43"/>
      <c r="AK7" s="146" t="s">
        <v>100</v>
      </c>
      <c r="AL7" s="147"/>
      <c r="AM7" s="147"/>
      <c r="AN7" s="147"/>
      <c r="AO7" s="376"/>
      <c r="AP7" s="377" t="s">
        <v>121</v>
      </c>
      <c r="AQ7" s="150"/>
      <c r="AR7" s="150"/>
      <c r="AS7" s="150"/>
      <c r="AT7" s="150"/>
      <c r="AU7" s="150"/>
      <c r="AV7" s="150"/>
      <c r="AW7" s="150"/>
      <c r="AX7" s="150"/>
      <c r="AY7" s="150"/>
      <c r="AZ7" s="150"/>
      <c r="BA7" s="150"/>
      <c r="BB7" s="150"/>
      <c r="BC7" s="150"/>
      <c r="BD7" s="150"/>
      <c r="BE7" s="150"/>
      <c r="BF7" s="150"/>
      <c r="BG7" s="150"/>
      <c r="BH7" s="378"/>
      <c r="BI7" s="379" t="s">
        <v>188</v>
      </c>
      <c r="BJ7" s="147"/>
      <c r="BK7" s="148"/>
      <c r="BL7" s="13"/>
      <c r="BM7" s="44" t="s">
        <v>189</v>
      </c>
    </row>
    <row r="8" spans="1:65" ht="19.5" customHeight="1">
      <c r="A8" s="12"/>
      <c r="AJ8" s="45"/>
      <c r="AK8" s="146" t="s">
        <v>98</v>
      </c>
      <c r="AL8" s="147"/>
      <c r="AM8" s="147"/>
      <c r="AN8" s="147"/>
      <c r="AO8" s="376"/>
      <c r="AP8" s="380" t="s">
        <v>121</v>
      </c>
      <c r="AQ8" s="380"/>
      <c r="AR8" s="380"/>
      <c r="AS8" s="380"/>
      <c r="AT8" s="380"/>
      <c r="AU8" s="380"/>
      <c r="AV8" s="380"/>
      <c r="AW8" s="380"/>
      <c r="AX8" s="380"/>
      <c r="AY8" s="380"/>
      <c r="AZ8" s="380"/>
      <c r="BA8" s="380"/>
      <c r="BB8" s="380"/>
      <c r="BC8" s="380"/>
      <c r="BD8" s="380"/>
      <c r="BE8" s="380"/>
      <c r="BF8" s="380"/>
      <c r="BG8" s="380"/>
      <c r="BH8" s="380"/>
      <c r="BI8" s="380"/>
      <c r="BJ8" s="380"/>
      <c r="BK8" s="381"/>
      <c r="BL8" s="13"/>
      <c r="BM8" s="44" t="s">
        <v>231</v>
      </c>
    </row>
    <row r="9" spans="1:65" ht="19.5" customHeight="1">
      <c r="A9" s="12"/>
      <c r="G9" s="17"/>
      <c r="H9" s="17"/>
      <c r="I9" s="17"/>
      <c r="J9" s="17"/>
      <c r="K9" s="17"/>
      <c r="L9" s="17"/>
      <c r="M9" s="17"/>
      <c r="N9" s="17"/>
      <c r="O9" s="17"/>
      <c r="P9" s="19"/>
      <c r="AJ9" s="45"/>
      <c r="AK9" s="410" t="s">
        <v>115</v>
      </c>
      <c r="AL9" s="411"/>
      <c r="AM9" s="411"/>
      <c r="AN9" s="411"/>
      <c r="AO9" s="412"/>
      <c r="AP9" s="380" t="s">
        <v>121</v>
      </c>
      <c r="AQ9" s="380"/>
      <c r="AR9" s="380"/>
      <c r="AS9" s="380"/>
      <c r="AT9" s="380"/>
      <c r="AU9" s="380"/>
      <c r="AV9" s="380"/>
      <c r="AW9" s="380"/>
      <c r="AX9" s="380"/>
      <c r="AY9" s="380"/>
      <c r="AZ9" s="380"/>
      <c r="BA9" s="380"/>
      <c r="BB9" s="380"/>
      <c r="BC9" s="380"/>
      <c r="BD9" s="380"/>
      <c r="BE9" s="380"/>
      <c r="BF9" s="380"/>
      <c r="BG9" s="380"/>
      <c r="BH9" s="380"/>
      <c r="BI9" s="380"/>
      <c r="BJ9" s="380"/>
      <c r="BK9" s="381"/>
      <c r="BL9" s="13"/>
    </row>
    <row r="10" spans="1:65" ht="19.5" customHeight="1">
      <c r="A10" s="12"/>
      <c r="AJ10" s="45"/>
      <c r="AK10" s="413" t="s">
        <v>116</v>
      </c>
      <c r="AL10" s="414"/>
      <c r="AM10" s="414"/>
      <c r="AN10" s="414"/>
      <c r="AO10" s="415"/>
      <c r="AP10" s="416"/>
      <c r="AQ10" s="416"/>
      <c r="AR10" s="416"/>
      <c r="AS10" s="416"/>
      <c r="AT10" s="416"/>
      <c r="AU10" s="416"/>
      <c r="AV10" s="416"/>
      <c r="AW10" s="416"/>
      <c r="AX10" s="416"/>
      <c r="AY10" s="416"/>
      <c r="AZ10" s="416"/>
      <c r="BA10" s="416"/>
      <c r="BB10" s="416"/>
      <c r="BC10" s="416"/>
      <c r="BD10" s="416"/>
      <c r="BE10" s="416"/>
      <c r="BF10" s="416"/>
      <c r="BG10" s="416"/>
      <c r="BH10" s="416"/>
      <c r="BI10" s="416"/>
      <c r="BJ10" s="416"/>
      <c r="BK10" s="417"/>
      <c r="BL10" s="13"/>
    </row>
    <row r="11" spans="1:65" ht="10.5" customHeight="1">
      <c r="A11" s="12"/>
      <c r="BL11" s="13"/>
    </row>
    <row r="12" spans="1:65" ht="19.5" customHeight="1" thickBot="1">
      <c r="A12" s="12"/>
      <c r="B12" s="11" t="s">
        <v>123</v>
      </c>
      <c r="BL12" s="13"/>
    </row>
    <row r="13" spans="1:65" ht="15" customHeight="1" thickBot="1">
      <c r="A13" s="418"/>
      <c r="B13" s="419"/>
      <c r="C13" s="419"/>
      <c r="D13" s="420"/>
      <c r="E13" s="421" t="s">
        <v>79</v>
      </c>
      <c r="F13" s="419"/>
      <c r="G13" s="419"/>
      <c r="H13" s="419"/>
      <c r="I13" s="419"/>
      <c r="J13" s="419"/>
      <c r="K13" s="419"/>
      <c r="L13" s="419"/>
      <c r="M13" s="419"/>
      <c r="N13" s="419"/>
      <c r="O13" s="419"/>
      <c r="P13" s="419"/>
      <c r="Q13" s="422" t="s">
        <v>80</v>
      </c>
      <c r="R13" s="419"/>
      <c r="S13" s="419"/>
      <c r="T13" s="419"/>
      <c r="U13" s="419"/>
      <c r="V13" s="419"/>
      <c r="W13" s="419"/>
      <c r="X13" s="419"/>
      <c r="Y13" s="419"/>
      <c r="Z13" s="419"/>
      <c r="AA13" s="419"/>
      <c r="AB13" s="419"/>
      <c r="AC13" s="419"/>
      <c r="AD13" s="423"/>
      <c r="AE13" s="419" t="s">
        <v>81</v>
      </c>
      <c r="AF13" s="419"/>
      <c r="AG13" s="419"/>
      <c r="AH13" s="419"/>
      <c r="AI13" s="419"/>
      <c r="AJ13" s="419"/>
      <c r="AK13" s="419"/>
      <c r="AL13" s="419"/>
      <c r="AM13" s="419"/>
      <c r="AN13" s="419"/>
      <c r="AO13" s="419"/>
      <c r="AP13" s="419"/>
      <c r="AQ13" s="419"/>
      <c r="AR13" s="419"/>
      <c r="AS13" s="419"/>
      <c r="AT13" s="419"/>
      <c r="AU13" s="419"/>
      <c r="AV13" s="419"/>
      <c r="AW13" s="419"/>
      <c r="AX13" s="419"/>
      <c r="AY13" s="420"/>
      <c r="AZ13" s="421" t="s">
        <v>156</v>
      </c>
      <c r="BA13" s="419"/>
      <c r="BB13" s="419"/>
      <c r="BC13" s="419"/>
      <c r="BD13" s="419"/>
      <c r="BE13" s="419"/>
      <c r="BF13" s="419"/>
      <c r="BG13" s="419"/>
      <c r="BH13" s="419"/>
      <c r="BI13" s="419"/>
      <c r="BJ13" s="419"/>
      <c r="BK13" s="419"/>
      <c r="BL13" s="424"/>
    </row>
    <row r="14" spans="1:65" ht="18" customHeight="1">
      <c r="A14" s="443" t="s">
        <v>37</v>
      </c>
      <c r="B14" s="444"/>
      <c r="C14" s="444"/>
      <c r="D14" s="445"/>
      <c r="E14" s="446"/>
      <c r="F14" s="447"/>
      <c r="G14" s="447"/>
      <c r="H14" s="447"/>
      <c r="I14" s="447"/>
      <c r="J14" s="447"/>
      <c r="K14" s="447"/>
      <c r="L14" s="447"/>
      <c r="M14" s="447"/>
      <c r="N14" s="447"/>
      <c r="O14" s="447"/>
      <c r="P14" s="447"/>
      <c r="Q14" s="448"/>
      <c r="R14" s="449"/>
      <c r="S14" s="449"/>
      <c r="T14" s="449"/>
      <c r="U14" s="449"/>
      <c r="V14" s="449"/>
      <c r="W14" s="449"/>
      <c r="X14" s="449"/>
      <c r="Y14" s="449"/>
      <c r="Z14" s="449"/>
      <c r="AA14" s="449"/>
      <c r="AB14" s="449"/>
      <c r="AC14" s="449"/>
      <c r="AD14" s="450"/>
      <c r="AE14" s="449"/>
      <c r="AF14" s="449"/>
      <c r="AG14" s="449"/>
      <c r="AH14" s="449"/>
      <c r="AI14" s="449"/>
      <c r="AJ14" s="449"/>
      <c r="AK14" s="449"/>
      <c r="AL14" s="449"/>
      <c r="AM14" s="449"/>
      <c r="AN14" s="449"/>
      <c r="AO14" s="449"/>
      <c r="AP14" s="449"/>
      <c r="AQ14" s="449"/>
      <c r="AR14" s="449"/>
      <c r="AS14" s="449"/>
      <c r="AT14" s="449"/>
      <c r="AU14" s="449"/>
      <c r="AV14" s="449"/>
      <c r="AW14" s="449"/>
      <c r="AX14" s="449"/>
      <c r="AY14" s="451"/>
      <c r="AZ14" s="382"/>
      <c r="BA14" s="383"/>
      <c r="BB14" s="383"/>
      <c r="BC14" s="383"/>
      <c r="BD14" s="383"/>
      <c r="BE14" s="383"/>
      <c r="BF14" s="383"/>
      <c r="BG14" s="383"/>
      <c r="BH14" s="383"/>
      <c r="BI14" s="383"/>
      <c r="BJ14" s="383"/>
      <c r="BK14" s="383"/>
      <c r="BL14" s="384"/>
      <c r="BM14" s="191"/>
    </row>
    <row r="15" spans="1:65" ht="18" customHeight="1" thickBot="1">
      <c r="A15" s="435" t="s">
        <v>38</v>
      </c>
      <c r="B15" s="319"/>
      <c r="C15" s="319"/>
      <c r="D15" s="436"/>
      <c r="E15" s="437"/>
      <c r="F15" s="438"/>
      <c r="G15" s="438"/>
      <c r="H15" s="438"/>
      <c r="I15" s="438"/>
      <c r="J15" s="438"/>
      <c r="K15" s="438"/>
      <c r="L15" s="438"/>
      <c r="M15" s="438"/>
      <c r="N15" s="438"/>
      <c r="O15" s="438"/>
      <c r="P15" s="438"/>
      <c r="Q15" s="439"/>
      <c r="R15" s="440"/>
      <c r="S15" s="440"/>
      <c r="T15" s="440"/>
      <c r="U15" s="440"/>
      <c r="V15" s="440"/>
      <c r="W15" s="440"/>
      <c r="X15" s="440"/>
      <c r="Y15" s="440"/>
      <c r="Z15" s="440"/>
      <c r="AA15" s="440"/>
      <c r="AB15" s="440"/>
      <c r="AC15" s="440"/>
      <c r="AD15" s="441"/>
      <c r="AE15" s="440"/>
      <c r="AF15" s="440"/>
      <c r="AG15" s="440"/>
      <c r="AH15" s="440"/>
      <c r="AI15" s="440"/>
      <c r="AJ15" s="440"/>
      <c r="AK15" s="440"/>
      <c r="AL15" s="440"/>
      <c r="AM15" s="440"/>
      <c r="AN15" s="440"/>
      <c r="AO15" s="440"/>
      <c r="AP15" s="440"/>
      <c r="AQ15" s="440"/>
      <c r="AR15" s="440"/>
      <c r="AS15" s="440"/>
      <c r="AT15" s="440"/>
      <c r="AU15" s="440"/>
      <c r="AV15" s="440"/>
      <c r="AW15" s="440"/>
      <c r="AX15" s="440"/>
      <c r="AY15" s="442"/>
      <c r="AZ15" s="385"/>
      <c r="BA15" s="386"/>
      <c r="BB15" s="386"/>
      <c r="BC15" s="386"/>
      <c r="BD15" s="386"/>
      <c r="BE15" s="386"/>
      <c r="BF15" s="386"/>
      <c r="BG15" s="386"/>
      <c r="BH15" s="386"/>
      <c r="BI15" s="386"/>
      <c r="BJ15" s="386"/>
      <c r="BK15" s="386"/>
      <c r="BL15" s="387"/>
      <c r="BM15" s="191"/>
    </row>
    <row r="16" spans="1:65" ht="20.25" customHeight="1">
      <c r="A16" s="390" t="s">
        <v>82</v>
      </c>
      <c r="B16" s="391"/>
      <c r="C16" s="391"/>
      <c r="D16" s="391"/>
      <c r="E16" s="256" t="s">
        <v>158</v>
      </c>
      <c r="F16" s="215"/>
      <c r="G16" s="257"/>
      <c r="H16" s="392" t="s">
        <v>83</v>
      </c>
      <c r="I16" s="392"/>
      <c r="J16" s="392"/>
      <c r="K16" s="392"/>
      <c r="L16" s="392"/>
      <c r="M16" s="392"/>
      <c r="N16" s="392"/>
      <c r="O16" s="393"/>
      <c r="P16" s="394" t="s">
        <v>191</v>
      </c>
      <c r="Q16" s="392"/>
      <c r="R16" s="392"/>
      <c r="S16" s="392"/>
      <c r="T16" s="392"/>
      <c r="U16" s="392"/>
      <c r="V16" s="392"/>
      <c r="W16" s="392"/>
      <c r="X16" s="392"/>
      <c r="Y16" s="393"/>
      <c r="Z16" s="395" t="s">
        <v>192</v>
      </c>
      <c r="AA16" s="396"/>
      <c r="AB16" s="396"/>
      <c r="AC16" s="396"/>
      <c r="AD16" s="396"/>
      <c r="AE16" s="396"/>
      <c r="AF16" s="396"/>
      <c r="AG16" s="396"/>
      <c r="AH16" s="397"/>
      <c r="AI16" s="398" t="s">
        <v>84</v>
      </c>
      <c r="AJ16" s="399"/>
      <c r="AK16" s="399"/>
      <c r="AL16" s="399"/>
      <c r="AM16" s="399"/>
      <c r="AN16" s="399"/>
      <c r="AO16" s="399"/>
      <c r="AP16" s="399"/>
      <c r="AQ16" s="400"/>
      <c r="AR16" s="394" t="s">
        <v>193</v>
      </c>
      <c r="AS16" s="392"/>
      <c r="AT16" s="392"/>
      <c r="AU16" s="392"/>
      <c r="AV16" s="392"/>
      <c r="AW16" s="392"/>
      <c r="AX16" s="392"/>
      <c r="AY16" s="392"/>
      <c r="AZ16" s="392"/>
      <c r="BA16" s="392"/>
      <c r="BB16" s="392"/>
      <c r="BC16" s="392"/>
      <c r="BD16" s="392"/>
      <c r="BE16" s="392"/>
      <c r="BF16" s="392"/>
      <c r="BG16" s="392"/>
      <c r="BH16" s="392"/>
      <c r="BI16" s="392"/>
      <c r="BJ16" s="392"/>
      <c r="BK16" s="392"/>
      <c r="BL16" s="401"/>
    </row>
    <row r="17" spans="1:65" ht="28.5" customHeight="1">
      <c r="A17" s="217">
        <v>1</v>
      </c>
      <c r="B17" s="218"/>
      <c r="C17" s="218"/>
      <c r="D17" s="219"/>
      <c r="E17" s="223"/>
      <c r="F17" s="153"/>
      <c r="G17" s="154"/>
      <c r="H17" s="228"/>
      <c r="I17" s="228"/>
      <c r="J17" s="228"/>
      <c r="K17" s="228"/>
      <c r="L17" s="228"/>
      <c r="M17" s="228"/>
      <c r="N17" s="228"/>
      <c r="O17" s="229"/>
      <c r="P17" s="233"/>
      <c r="Q17" s="233"/>
      <c r="R17" s="233"/>
      <c r="S17" s="233"/>
      <c r="T17" s="233"/>
      <c r="U17" s="233"/>
      <c r="V17" s="233"/>
      <c r="W17" s="233"/>
      <c r="X17" s="233"/>
      <c r="Y17" s="234"/>
      <c r="Z17" s="425"/>
      <c r="AA17" s="426"/>
      <c r="AB17" s="426"/>
      <c r="AC17" s="426"/>
      <c r="AD17" s="426"/>
      <c r="AE17" s="426"/>
      <c r="AF17" s="426"/>
      <c r="AG17" s="426"/>
      <c r="AH17" s="427"/>
      <c r="AI17" s="431"/>
      <c r="AJ17" s="431"/>
      <c r="AK17" s="431"/>
      <c r="AL17" s="431"/>
      <c r="AM17" s="431"/>
      <c r="AN17" s="431"/>
      <c r="AO17" s="431"/>
      <c r="AP17" s="431"/>
      <c r="AQ17" s="432"/>
      <c r="AR17" s="245"/>
      <c r="AS17" s="246"/>
      <c r="AT17" s="246"/>
      <c r="AU17" s="246"/>
      <c r="AV17" s="246"/>
      <c r="AW17" s="246"/>
      <c r="AX17" s="246"/>
      <c r="AY17" s="246"/>
      <c r="AZ17" s="246"/>
      <c r="BA17" s="246"/>
      <c r="BB17" s="246"/>
      <c r="BC17" s="246"/>
      <c r="BD17" s="246"/>
      <c r="BE17" s="246"/>
      <c r="BF17" s="246"/>
      <c r="BG17" s="246"/>
      <c r="BH17" s="246"/>
      <c r="BI17" s="246"/>
      <c r="BJ17" s="246"/>
      <c r="BK17" s="246"/>
      <c r="BL17" s="247"/>
      <c r="BM17" s="83"/>
    </row>
    <row r="18" spans="1:65" ht="13.5" customHeight="1">
      <c r="A18" s="220"/>
      <c r="B18" s="221"/>
      <c r="C18" s="221"/>
      <c r="D18" s="222"/>
      <c r="E18" s="224"/>
      <c r="F18" s="225"/>
      <c r="G18" s="226"/>
      <c r="H18" s="231"/>
      <c r="I18" s="231"/>
      <c r="J18" s="231"/>
      <c r="K18" s="231"/>
      <c r="L18" s="231"/>
      <c r="M18" s="231"/>
      <c r="N18" s="231"/>
      <c r="O18" s="232"/>
      <c r="P18" s="235"/>
      <c r="Q18" s="235"/>
      <c r="R18" s="235"/>
      <c r="S18" s="235"/>
      <c r="T18" s="235"/>
      <c r="U18" s="235"/>
      <c r="V18" s="235"/>
      <c r="W18" s="235"/>
      <c r="X18" s="235"/>
      <c r="Y18" s="236"/>
      <c r="Z18" s="428"/>
      <c r="AA18" s="429"/>
      <c r="AB18" s="429"/>
      <c r="AC18" s="429"/>
      <c r="AD18" s="429"/>
      <c r="AE18" s="429"/>
      <c r="AF18" s="429"/>
      <c r="AG18" s="429"/>
      <c r="AH18" s="430"/>
      <c r="AI18" s="433"/>
      <c r="AJ18" s="433"/>
      <c r="AK18" s="433"/>
      <c r="AL18" s="433"/>
      <c r="AM18" s="433"/>
      <c r="AN18" s="433"/>
      <c r="AO18" s="433"/>
      <c r="AP18" s="433"/>
      <c r="AQ18" s="434"/>
      <c r="AR18" s="402" t="s">
        <v>194</v>
      </c>
      <c r="AS18" s="403"/>
      <c r="AT18" s="403"/>
      <c r="AU18" s="403"/>
      <c r="AV18" s="403"/>
      <c r="AW18" s="403"/>
      <c r="AX18" s="403"/>
      <c r="AY18" s="403"/>
      <c r="AZ18" s="403"/>
      <c r="BA18" s="403"/>
      <c r="BB18" s="403"/>
      <c r="BC18" s="403"/>
      <c r="BD18" s="404"/>
      <c r="BE18" s="405"/>
      <c r="BF18" s="406"/>
      <c r="BG18" s="406"/>
      <c r="BH18" s="407"/>
      <c r="BI18" s="408"/>
      <c r="BJ18" s="408"/>
      <c r="BK18" s="408"/>
      <c r="BL18" s="409"/>
    </row>
    <row r="19" spans="1:65" ht="28.5" customHeight="1">
      <c r="A19" s="217">
        <v>2</v>
      </c>
      <c r="B19" s="218"/>
      <c r="C19" s="218"/>
      <c r="D19" s="219"/>
      <c r="E19" s="223"/>
      <c r="F19" s="153"/>
      <c r="G19" s="154"/>
      <c r="H19" s="228"/>
      <c r="I19" s="228"/>
      <c r="J19" s="228"/>
      <c r="K19" s="228"/>
      <c r="L19" s="228"/>
      <c r="M19" s="228"/>
      <c r="N19" s="228"/>
      <c r="O19" s="229"/>
      <c r="P19" s="233"/>
      <c r="Q19" s="233"/>
      <c r="R19" s="233"/>
      <c r="S19" s="233"/>
      <c r="T19" s="233"/>
      <c r="U19" s="233"/>
      <c r="V19" s="233"/>
      <c r="W19" s="233"/>
      <c r="X19" s="233"/>
      <c r="Y19" s="234"/>
      <c r="Z19" s="425"/>
      <c r="AA19" s="426"/>
      <c r="AB19" s="426"/>
      <c r="AC19" s="426"/>
      <c r="AD19" s="426"/>
      <c r="AE19" s="426"/>
      <c r="AF19" s="426"/>
      <c r="AG19" s="426"/>
      <c r="AH19" s="427"/>
      <c r="AI19" s="431"/>
      <c r="AJ19" s="431"/>
      <c r="AK19" s="431"/>
      <c r="AL19" s="431"/>
      <c r="AM19" s="431"/>
      <c r="AN19" s="431"/>
      <c r="AO19" s="431"/>
      <c r="AP19" s="431"/>
      <c r="AQ19" s="432"/>
      <c r="AR19" s="245"/>
      <c r="AS19" s="246"/>
      <c r="AT19" s="246"/>
      <c r="AU19" s="246"/>
      <c r="AV19" s="246"/>
      <c r="AW19" s="246"/>
      <c r="AX19" s="246"/>
      <c r="AY19" s="246"/>
      <c r="AZ19" s="246"/>
      <c r="BA19" s="246"/>
      <c r="BB19" s="246"/>
      <c r="BC19" s="246"/>
      <c r="BD19" s="246"/>
      <c r="BE19" s="246"/>
      <c r="BF19" s="246"/>
      <c r="BG19" s="246"/>
      <c r="BH19" s="246"/>
      <c r="BI19" s="246"/>
      <c r="BJ19" s="246"/>
      <c r="BK19" s="246"/>
      <c r="BL19" s="247"/>
      <c r="BM19" s="83"/>
    </row>
    <row r="20" spans="1:65" ht="13.5" customHeight="1">
      <c r="A20" s="220"/>
      <c r="B20" s="221"/>
      <c r="C20" s="221"/>
      <c r="D20" s="222"/>
      <c r="E20" s="224"/>
      <c r="F20" s="225"/>
      <c r="G20" s="226"/>
      <c r="H20" s="231"/>
      <c r="I20" s="231"/>
      <c r="J20" s="231"/>
      <c r="K20" s="231"/>
      <c r="L20" s="231"/>
      <c r="M20" s="231"/>
      <c r="N20" s="231"/>
      <c r="O20" s="232"/>
      <c r="P20" s="235"/>
      <c r="Q20" s="235"/>
      <c r="R20" s="235"/>
      <c r="S20" s="235"/>
      <c r="T20" s="235"/>
      <c r="U20" s="235"/>
      <c r="V20" s="235"/>
      <c r="W20" s="235"/>
      <c r="X20" s="235"/>
      <c r="Y20" s="236"/>
      <c r="Z20" s="428"/>
      <c r="AA20" s="429"/>
      <c r="AB20" s="429"/>
      <c r="AC20" s="429"/>
      <c r="AD20" s="429"/>
      <c r="AE20" s="429"/>
      <c r="AF20" s="429"/>
      <c r="AG20" s="429"/>
      <c r="AH20" s="430"/>
      <c r="AI20" s="433"/>
      <c r="AJ20" s="433"/>
      <c r="AK20" s="433"/>
      <c r="AL20" s="433"/>
      <c r="AM20" s="433"/>
      <c r="AN20" s="433"/>
      <c r="AO20" s="433"/>
      <c r="AP20" s="433"/>
      <c r="AQ20" s="434"/>
      <c r="AR20" s="402" t="s">
        <v>194</v>
      </c>
      <c r="AS20" s="403"/>
      <c r="AT20" s="403"/>
      <c r="AU20" s="403"/>
      <c r="AV20" s="403"/>
      <c r="AW20" s="403"/>
      <c r="AX20" s="403"/>
      <c r="AY20" s="403"/>
      <c r="AZ20" s="403"/>
      <c r="BA20" s="403"/>
      <c r="BB20" s="403"/>
      <c r="BC20" s="403"/>
      <c r="BD20" s="404"/>
      <c r="BE20" s="405"/>
      <c r="BF20" s="406"/>
      <c r="BG20" s="406"/>
      <c r="BH20" s="407"/>
      <c r="BI20" s="408"/>
      <c r="BJ20" s="408"/>
      <c r="BK20" s="408"/>
      <c r="BL20" s="409"/>
    </row>
    <row r="21" spans="1:65" ht="28.5" customHeight="1">
      <c r="A21" s="217">
        <v>3</v>
      </c>
      <c r="B21" s="218"/>
      <c r="C21" s="218"/>
      <c r="D21" s="219"/>
      <c r="E21" s="223"/>
      <c r="F21" s="153"/>
      <c r="G21" s="154"/>
      <c r="H21" s="228"/>
      <c r="I21" s="228"/>
      <c r="J21" s="228"/>
      <c r="K21" s="228"/>
      <c r="L21" s="228"/>
      <c r="M21" s="228"/>
      <c r="N21" s="228"/>
      <c r="O21" s="229"/>
      <c r="P21" s="233"/>
      <c r="Q21" s="233"/>
      <c r="R21" s="233"/>
      <c r="S21" s="233"/>
      <c r="T21" s="233"/>
      <c r="U21" s="233"/>
      <c r="V21" s="233"/>
      <c r="W21" s="233"/>
      <c r="X21" s="233"/>
      <c r="Y21" s="234"/>
      <c r="Z21" s="425"/>
      <c r="AA21" s="426"/>
      <c r="AB21" s="426"/>
      <c r="AC21" s="426"/>
      <c r="AD21" s="426"/>
      <c r="AE21" s="426"/>
      <c r="AF21" s="426"/>
      <c r="AG21" s="426"/>
      <c r="AH21" s="427"/>
      <c r="AI21" s="431"/>
      <c r="AJ21" s="431"/>
      <c r="AK21" s="431"/>
      <c r="AL21" s="431"/>
      <c r="AM21" s="431"/>
      <c r="AN21" s="431"/>
      <c r="AO21" s="431"/>
      <c r="AP21" s="431"/>
      <c r="AQ21" s="432"/>
      <c r="AR21" s="245"/>
      <c r="AS21" s="246"/>
      <c r="AT21" s="246"/>
      <c r="AU21" s="246"/>
      <c r="AV21" s="246"/>
      <c r="AW21" s="246"/>
      <c r="AX21" s="246"/>
      <c r="AY21" s="246"/>
      <c r="AZ21" s="246"/>
      <c r="BA21" s="246"/>
      <c r="BB21" s="246"/>
      <c r="BC21" s="246"/>
      <c r="BD21" s="246"/>
      <c r="BE21" s="246"/>
      <c r="BF21" s="246"/>
      <c r="BG21" s="246"/>
      <c r="BH21" s="246"/>
      <c r="BI21" s="246"/>
      <c r="BJ21" s="246"/>
      <c r="BK21" s="246"/>
      <c r="BL21" s="247"/>
    </row>
    <row r="22" spans="1:65" ht="13.5" customHeight="1">
      <c r="A22" s="220"/>
      <c r="B22" s="221"/>
      <c r="C22" s="221"/>
      <c r="D22" s="222"/>
      <c r="E22" s="224"/>
      <c r="F22" s="225"/>
      <c r="G22" s="226"/>
      <c r="H22" s="231"/>
      <c r="I22" s="231"/>
      <c r="J22" s="231"/>
      <c r="K22" s="231"/>
      <c r="L22" s="231"/>
      <c r="M22" s="231"/>
      <c r="N22" s="231"/>
      <c r="O22" s="232"/>
      <c r="P22" s="235"/>
      <c r="Q22" s="235"/>
      <c r="R22" s="235"/>
      <c r="S22" s="235"/>
      <c r="T22" s="235"/>
      <c r="U22" s="235"/>
      <c r="V22" s="235"/>
      <c r="W22" s="235"/>
      <c r="X22" s="235"/>
      <c r="Y22" s="236"/>
      <c r="Z22" s="428"/>
      <c r="AA22" s="429"/>
      <c r="AB22" s="429"/>
      <c r="AC22" s="429"/>
      <c r="AD22" s="429"/>
      <c r="AE22" s="429"/>
      <c r="AF22" s="429"/>
      <c r="AG22" s="429"/>
      <c r="AH22" s="430"/>
      <c r="AI22" s="433"/>
      <c r="AJ22" s="433"/>
      <c r="AK22" s="433"/>
      <c r="AL22" s="433"/>
      <c r="AM22" s="433"/>
      <c r="AN22" s="433"/>
      <c r="AO22" s="433"/>
      <c r="AP22" s="433"/>
      <c r="AQ22" s="434"/>
      <c r="AR22" s="402" t="s">
        <v>194</v>
      </c>
      <c r="AS22" s="403"/>
      <c r="AT22" s="403"/>
      <c r="AU22" s="403"/>
      <c r="AV22" s="403"/>
      <c r="AW22" s="403"/>
      <c r="AX22" s="403"/>
      <c r="AY22" s="403"/>
      <c r="AZ22" s="403"/>
      <c r="BA22" s="403"/>
      <c r="BB22" s="403"/>
      <c r="BC22" s="403"/>
      <c r="BD22" s="404"/>
      <c r="BE22" s="405"/>
      <c r="BF22" s="406"/>
      <c r="BG22" s="406"/>
      <c r="BH22" s="407"/>
      <c r="BI22" s="408"/>
      <c r="BJ22" s="408"/>
      <c r="BK22" s="408"/>
      <c r="BL22" s="409"/>
    </row>
    <row r="23" spans="1:65" ht="28.5" customHeight="1">
      <c r="A23" s="217">
        <v>4</v>
      </c>
      <c r="B23" s="218"/>
      <c r="C23" s="218"/>
      <c r="D23" s="219"/>
      <c r="E23" s="223"/>
      <c r="F23" s="153"/>
      <c r="G23" s="154"/>
      <c r="H23" s="228"/>
      <c r="I23" s="228"/>
      <c r="J23" s="228"/>
      <c r="K23" s="228"/>
      <c r="L23" s="228"/>
      <c r="M23" s="228"/>
      <c r="N23" s="228"/>
      <c r="O23" s="229"/>
      <c r="P23" s="233"/>
      <c r="Q23" s="233"/>
      <c r="R23" s="233"/>
      <c r="S23" s="233"/>
      <c r="T23" s="233"/>
      <c r="U23" s="233"/>
      <c r="V23" s="233"/>
      <c r="W23" s="233"/>
      <c r="X23" s="233"/>
      <c r="Y23" s="234"/>
      <c r="Z23" s="425"/>
      <c r="AA23" s="426"/>
      <c r="AB23" s="426"/>
      <c r="AC23" s="426"/>
      <c r="AD23" s="426"/>
      <c r="AE23" s="426"/>
      <c r="AF23" s="426"/>
      <c r="AG23" s="426"/>
      <c r="AH23" s="427"/>
      <c r="AI23" s="431"/>
      <c r="AJ23" s="431"/>
      <c r="AK23" s="431"/>
      <c r="AL23" s="431"/>
      <c r="AM23" s="431"/>
      <c r="AN23" s="431"/>
      <c r="AO23" s="431"/>
      <c r="AP23" s="431"/>
      <c r="AQ23" s="432"/>
      <c r="AR23" s="245"/>
      <c r="AS23" s="246"/>
      <c r="AT23" s="246"/>
      <c r="AU23" s="246"/>
      <c r="AV23" s="246"/>
      <c r="AW23" s="246"/>
      <c r="AX23" s="246"/>
      <c r="AY23" s="246"/>
      <c r="AZ23" s="246"/>
      <c r="BA23" s="246"/>
      <c r="BB23" s="246"/>
      <c r="BC23" s="246"/>
      <c r="BD23" s="246"/>
      <c r="BE23" s="246"/>
      <c r="BF23" s="246"/>
      <c r="BG23" s="246"/>
      <c r="BH23" s="246"/>
      <c r="BI23" s="246"/>
      <c r="BJ23" s="246"/>
      <c r="BK23" s="246"/>
      <c r="BL23" s="247"/>
    </row>
    <row r="24" spans="1:65" ht="13.5" customHeight="1">
      <c r="A24" s="220"/>
      <c r="B24" s="221"/>
      <c r="C24" s="221"/>
      <c r="D24" s="222"/>
      <c r="E24" s="224"/>
      <c r="F24" s="225"/>
      <c r="G24" s="226"/>
      <c r="H24" s="231"/>
      <c r="I24" s="231"/>
      <c r="J24" s="231"/>
      <c r="K24" s="231"/>
      <c r="L24" s="231"/>
      <c r="M24" s="231"/>
      <c r="N24" s="231"/>
      <c r="O24" s="232"/>
      <c r="P24" s="235"/>
      <c r="Q24" s="235"/>
      <c r="R24" s="235"/>
      <c r="S24" s="235"/>
      <c r="T24" s="235"/>
      <c r="U24" s="235"/>
      <c r="V24" s="235"/>
      <c r="W24" s="235"/>
      <c r="X24" s="235"/>
      <c r="Y24" s="236"/>
      <c r="Z24" s="428"/>
      <c r="AA24" s="429"/>
      <c r="AB24" s="429"/>
      <c r="AC24" s="429"/>
      <c r="AD24" s="429"/>
      <c r="AE24" s="429"/>
      <c r="AF24" s="429"/>
      <c r="AG24" s="429"/>
      <c r="AH24" s="430"/>
      <c r="AI24" s="433"/>
      <c r="AJ24" s="433"/>
      <c r="AK24" s="433"/>
      <c r="AL24" s="433"/>
      <c r="AM24" s="433"/>
      <c r="AN24" s="433"/>
      <c r="AO24" s="433"/>
      <c r="AP24" s="433"/>
      <c r="AQ24" s="434"/>
      <c r="AR24" s="402" t="s">
        <v>194</v>
      </c>
      <c r="AS24" s="403"/>
      <c r="AT24" s="403"/>
      <c r="AU24" s="403"/>
      <c r="AV24" s="403"/>
      <c r="AW24" s="403"/>
      <c r="AX24" s="403"/>
      <c r="AY24" s="403"/>
      <c r="AZ24" s="403"/>
      <c r="BA24" s="403"/>
      <c r="BB24" s="403"/>
      <c r="BC24" s="403"/>
      <c r="BD24" s="404"/>
      <c r="BE24" s="405"/>
      <c r="BF24" s="406"/>
      <c r="BG24" s="406"/>
      <c r="BH24" s="407"/>
      <c r="BI24" s="408"/>
      <c r="BJ24" s="408"/>
      <c r="BK24" s="408"/>
      <c r="BL24" s="409"/>
    </row>
    <row r="25" spans="1:65" ht="28.5" customHeight="1">
      <c r="A25" s="217">
        <v>5</v>
      </c>
      <c r="B25" s="218"/>
      <c r="C25" s="218"/>
      <c r="D25" s="219"/>
      <c r="E25" s="223"/>
      <c r="F25" s="153"/>
      <c r="G25" s="154"/>
      <c r="H25" s="228"/>
      <c r="I25" s="228"/>
      <c r="J25" s="228"/>
      <c r="K25" s="228"/>
      <c r="L25" s="228"/>
      <c r="M25" s="228"/>
      <c r="N25" s="228"/>
      <c r="O25" s="229"/>
      <c r="P25" s="233"/>
      <c r="Q25" s="233"/>
      <c r="R25" s="233"/>
      <c r="S25" s="233"/>
      <c r="T25" s="233"/>
      <c r="U25" s="233"/>
      <c r="V25" s="233"/>
      <c r="W25" s="233"/>
      <c r="X25" s="233"/>
      <c r="Y25" s="234"/>
      <c r="Z25" s="425"/>
      <c r="AA25" s="426"/>
      <c r="AB25" s="426"/>
      <c r="AC25" s="426"/>
      <c r="AD25" s="426"/>
      <c r="AE25" s="426"/>
      <c r="AF25" s="426"/>
      <c r="AG25" s="426"/>
      <c r="AH25" s="427"/>
      <c r="AI25" s="431"/>
      <c r="AJ25" s="431"/>
      <c r="AK25" s="431"/>
      <c r="AL25" s="431"/>
      <c r="AM25" s="431"/>
      <c r="AN25" s="431"/>
      <c r="AO25" s="431"/>
      <c r="AP25" s="431"/>
      <c r="AQ25" s="432"/>
      <c r="AR25" s="245"/>
      <c r="AS25" s="246"/>
      <c r="AT25" s="246"/>
      <c r="AU25" s="246"/>
      <c r="AV25" s="246"/>
      <c r="AW25" s="246"/>
      <c r="AX25" s="246"/>
      <c r="AY25" s="246"/>
      <c r="AZ25" s="246"/>
      <c r="BA25" s="246"/>
      <c r="BB25" s="246"/>
      <c r="BC25" s="246"/>
      <c r="BD25" s="246"/>
      <c r="BE25" s="246"/>
      <c r="BF25" s="246"/>
      <c r="BG25" s="246"/>
      <c r="BH25" s="246"/>
      <c r="BI25" s="246"/>
      <c r="BJ25" s="246"/>
      <c r="BK25" s="246"/>
      <c r="BL25" s="247"/>
    </row>
    <row r="26" spans="1:65" ht="13.5" customHeight="1" thickBot="1">
      <c r="A26" s="220"/>
      <c r="B26" s="221"/>
      <c r="C26" s="221"/>
      <c r="D26" s="222"/>
      <c r="E26" s="224"/>
      <c r="F26" s="225"/>
      <c r="G26" s="226"/>
      <c r="H26" s="231"/>
      <c r="I26" s="231"/>
      <c r="J26" s="231"/>
      <c r="K26" s="231"/>
      <c r="L26" s="231"/>
      <c r="M26" s="231"/>
      <c r="N26" s="231"/>
      <c r="O26" s="232"/>
      <c r="P26" s="235"/>
      <c r="Q26" s="235"/>
      <c r="R26" s="235"/>
      <c r="S26" s="235"/>
      <c r="T26" s="235"/>
      <c r="U26" s="235"/>
      <c r="V26" s="235"/>
      <c r="W26" s="235"/>
      <c r="X26" s="235"/>
      <c r="Y26" s="236"/>
      <c r="Z26" s="428"/>
      <c r="AA26" s="429"/>
      <c r="AB26" s="429"/>
      <c r="AC26" s="429"/>
      <c r="AD26" s="429"/>
      <c r="AE26" s="429"/>
      <c r="AF26" s="429"/>
      <c r="AG26" s="429"/>
      <c r="AH26" s="430"/>
      <c r="AI26" s="433"/>
      <c r="AJ26" s="433"/>
      <c r="AK26" s="433"/>
      <c r="AL26" s="433"/>
      <c r="AM26" s="433"/>
      <c r="AN26" s="433"/>
      <c r="AO26" s="433"/>
      <c r="AP26" s="452"/>
      <c r="AQ26" s="453"/>
      <c r="AR26" s="454" t="s">
        <v>194</v>
      </c>
      <c r="AS26" s="455"/>
      <c r="AT26" s="455"/>
      <c r="AU26" s="455"/>
      <c r="AV26" s="455"/>
      <c r="AW26" s="455"/>
      <c r="AX26" s="455"/>
      <c r="AY26" s="455"/>
      <c r="AZ26" s="455"/>
      <c r="BA26" s="455"/>
      <c r="BB26" s="455"/>
      <c r="BC26" s="455"/>
      <c r="BD26" s="456"/>
      <c r="BE26" s="457"/>
      <c r="BF26" s="458"/>
      <c r="BG26" s="458"/>
      <c r="BH26" s="459"/>
      <c r="BI26" s="460"/>
      <c r="BJ26" s="460"/>
      <c r="BK26" s="460"/>
      <c r="BL26" s="461"/>
    </row>
    <row r="27" spans="1:65" ht="15" customHeight="1">
      <c r="A27" s="462" t="s">
        <v>85</v>
      </c>
      <c r="B27" s="463"/>
      <c r="C27" s="463"/>
      <c r="D27" s="464"/>
      <c r="E27" s="474" t="s">
        <v>86</v>
      </c>
      <c r="F27" s="444"/>
      <c r="G27" s="444"/>
      <c r="H27" s="444"/>
      <c r="I27" s="444"/>
      <c r="J27" s="444"/>
      <c r="K27" s="444"/>
      <c r="L27" s="444"/>
      <c r="M27" s="444"/>
      <c r="N27" s="444"/>
      <c r="O27" s="444"/>
      <c r="P27" s="444"/>
      <c r="Q27" s="444"/>
      <c r="R27" s="444"/>
      <c r="S27" s="444"/>
      <c r="T27" s="444"/>
      <c r="U27" s="444"/>
      <c r="V27" s="475"/>
      <c r="W27" s="463" t="s">
        <v>87</v>
      </c>
      <c r="X27" s="463"/>
      <c r="Y27" s="463"/>
      <c r="Z27" s="463"/>
      <c r="AA27" s="463"/>
      <c r="AB27" s="463"/>
      <c r="AC27" s="463"/>
      <c r="AD27" s="463"/>
      <c r="AE27" s="463"/>
      <c r="AF27" s="464" t="s">
        <v>88</v>
      </c>
      <c r="AG27" s="444"/>
      <c r="AH27" s="444"/>
      <c r="AI27" s="444"/>
      <c r="AJ27" s="475"/>
      <c r="AK27" s="476" t="s">
        <v>195</v>
      </c>
      <c r="AL27" s="477"/>
      <c r="AM27" s="477"/>
      <c r="AN27" s="477"/>
      <c r="AO27" s="477"/>
      <c r="AP27" s="478" t="s">
        <v>196</v>
      </c>
      <c r="AQ27" s="479"/>
      <c r="AR27" s="479"/>
      <c r="AS27" s="388" t="s">
        <v>221</v>
      </c>
      <c r="AT27" s="389"/>
      <c r="AU27" s="70" t="s">
        <v>197</v>
      </c>
      <c r="AV27" s="70"/>
      <c r="AW27" s="70"/>
      <c r="AX27" s="70"/>
      <c r="AY27" s="70"/>
      <c r="AZ27" s="70"/>
      <c r="BA27" s="70"/>
      <c r="BB27" s="70"/>
      <c r="BC27" s="70"/>
      <c r="BD27" s="389" t="s">
        <v>221</v>
      </c>
      <c r="BE27" s="389"/>
      <c r="BF27" s="70" t="s">
        <v>198</v>
      </c>
      <c r="BG27" s="70"/>
      <c r="BH27" s="71"/>
      <c r="BI27" s="71"/>
      <c r="BJ27" s="71"/>
      <c r="BK27" s="71"/>
      <c r="BL27" s="72"/>
    </row>
    <row r="28" spans="1:65" ht="18" customHeight="1">
      <c r="A28" s="465"/>
      <c r="B28" s="466"/>
      <c r="C28" s="466"/>
      <c r="D28" s="467"/>
      <c r="E28" s="488" t="s">
        <v>199</v>
      </c>
      <c r="F28" s="489"/>
      <c r="G28" s="490"/>
      <c r="H28" s="491"/>
      <c r="I28" s="491"/>
      <c r="J28" s="491"/>
      <c r="K28" s="491"/>
      <c r="L28" s="491"/>
      <c r="M28" s="491"/>
      <c r="N28" s="491"/>
      <c r="O28" s="491"/>
      <c r="P28" s="491"/>
      <c r="Q28" s="491"/>
      <c r="R28" s="491"/>
      <c r="S28" s="491"/>
      <c r="T28" s="491"/>
      <c r="U28" s="491"/>
      <c r="V28" s="492"/>
      <c r="W28" s="493"/>
      <c r="X28" s="491"/>
      <c r="Y28" s="491"/>
      <c r="Z28" s="491"/>
      <c r="AA28" s="491"/>
      <c r="AB28" s="491"/>
      <c r="AC28" s="491"/>
      <c r="AD28" s="491"/>
      <c r="AE28" s="492"/>
      <c r="AF28" s="494"/>
      <c r="AG28" s="495"/>
      <c r="AH28" s="495"/>
      <c r="AI28" s="496" t="s">
        <v>89</v>
      </c>
      <c r="AJ28" s="489"/>
      <c r="AK28" s="497"/>
      <c r="AL28" s="498"/>
      <c r="AM28" s="498"/>
      <c r="AN28" s="498"/>
      <c r="AO28" s="498"/>
      <c r="AP28" s="480"/>
      <c r="AQ28" s="481"/>
      <c r="AR28" s="481"/>
      <c r="AS28" s="484" t="s">
        <v>221</v>
      </c>
      <c r="AT28" s="485"/>
      <c r="AU28" s="73" t="s">
        <v>200</v>
      </c>
      <c r="AV28" s="74"/>
      <c r="AW28" s="74"/>
      <c r="AX28" s="73"/>
      <c r="AY28" s="73"/>
      <c r="AZ28" s="73"/>
      <c r="BA28" s="73"/>
      <c r="BB28" s="73"/>
      <c r="BC28" s="73" t="s">
        <v>201</v>
      </c>
      <c r="BD28" s="487"/>
      <c r="BE28" s="487"/>
      <c r="BF28" s="487"/>
      <c r="BG28" s="487"/>
      <c r="BH28" s="487"/>
      <c r="BI28" s="487"/>
      <c r="BJ28" s="487"/>
      <c r="BK28" s="487"/>
      <c r="BL28" s="75" t="s">
        <v>202</v>
      </c>
    </row>
    <row r="29" spans="1:65" ht="18" customHeight="1">
      <c r="A29" s="468"/>
      <c r="B29" s="469"/>
      <c r="C29" s="469"/>
      <c r="D29" s="470"/>
      <c r="E29" s="488" t="s">
        <v>204</v>
      </c>
      <c r="F29" s="489"/>
      <c r="G29" s="490"/>
      <c r="H29" s="491"/>
      <c r="I29" s="491"/>
      <c r="J29" s="491"/>
      <c r="K29" s="491"/>
      <c r="L29" s="491"/>
      <c r="M29" s="491"/>
      <c r="N29" s="491"/>
      <c r="O29" s="491"/>
      <c r="P29" s="491"/>
      <c r="Q29" s="491"/>
      <c r="R29" s="491"/>
      <c r="S29" s="491"/>
      <c r="T29" s="491"/>
      <c r="U29" s="491"/>
      <c r="V29" s="492"/>
      <c r="W29" s="493"/>
      <c r="X29" s="491"/>
      <c r="Y29" s="491"/>
      <c r="Z29" s="491"/>
      <c r="AA29" s="491"/>
      <c r="AB29" s="491"/>
      <c r="AC29" s="491"/>
      <c r="AD29" s="491"/>
      <c r="AE29" s="492"/>
      <c r="AF29" s="494"/>
      <c r="AG29" s="495"/>
      <c r="AH29" s="495"/>
      <c r="AI29" s="496" t="s">
        <v>89</v>
      </c>
      <c r="AJ29" s="489"/>
      <c r="AK29" s="490"/>
      <c r="AL29" s="491"/>
      <c r="AM29" s="491"/>
      <c r="AN29" s="491"/>
      <c r="AO29" s="491"/>
      <c r="AP29" s="480"/>
      <c r="AQ29" s="481"/>
      <c r="AR29" s="481"/>
      <c r="AS29" s="484" t="s">
        <v>221</v>
      </c>
      <c r="AT29" s="485"/>
      <c r="AU29" s="73" t="s">
        <v>205</v>
      </c>
      <c r="AV29" s="74"/>
      <c r="AW29" s="74"/>
      <c r="AX29" s="73"/>
      <c r="AY29" s="73"/>
      <c r="AZ29" s="73"/>
      <c r="BA29" s="73"/>
      <c r="BB29" s="73"/>
      <c r="BC29" s="73"/>
      <c r="BD29" s="486" t="s">
        <v>221</v>
      </c>
      <c r="BE29" s="486"/>
      <c r="BF29" s="73" t="s">
        <v>206</v>
      </c>
      <c r="BG29" s="74"/>
      <c r="BH29" s="74"/>
      <c r="BI29" s="74"/>
      <c r="BJ29" s="74"/>
      <c r="BK29" s="74"/>
      <c r="BL29" s="75"/>
      <c r="BM29" s="82"/>
    </row>
    <row r="30" spans="1:65" ht="18" customHeight="1">
      <c r="A30" s="468"/>
      <c r="B30" s="469"/>
      <c r="C30" s="469"/>
      <c r="D30" s="470"/>
      <c r="E30" s="488" t="s">
        <v>207</v>
      </c>
      <c r="F30" s="489"/>
      <c r="G30" s="490"/>
      <c r="H30" s="491"/>
      <c r="I30" s="491"/>
      <c r="J30" s="491"/>
      <c r="K30" s="491"/>
      <c r="L30" s="491"/>
      <c r="M30" s="491"/>
      <c r="N30" s="491"/>
      <c r="O30" s="491"/>
      <c r="P30" s="491"/>
      <c r="Q30" s="491"/>
      <c r="R30" s="491"/>
      <c r="S30" s="491"/>
      <c r="T30" s="491"/>
      <c r="U30" s="491"/>
      <c r="V30" s="492"/>
      <c r="W30" s="493"/>
      <c r="X30" s="491"/>
      <c r="Y30" s="491"/>
      <c r="Z30" s="491"/>
      <c r="AA30" s="491"/>
      <c r="AB30" s="491"/>
      <c r="AC30" s="491"/>
      <c r="AD30" s="491"/>
      <c r="AE30" s="492"/>
      <c r="AF30" s="494"/>
      <c r="AG30" s="495"/>
      <c r="AH30" s="495"/>
      <c r="AI30" s="496" t="s">
        <v>89</v>
      </c>
      <c r="AJ30" s="489"/>
      <c r="AK30" s="490"/>
      <c r="AL30" s="491"/>
      <c r="AM30" s="491"/>
      <c r="AN30" s="491"/>
      <c r="AO30" s="491"/>
      <c r="AP30" s="480"/>
      <c r="AQ30" s="481"/>
      <c r="AR30" s="481"/>
      <c r="AS30" s="484" t="s">
        <v>221</v>
      </c>
      <c r="AT30" s="485"/>
      <c r="AU30" s="73" t="s">
        <v>117</v>
      </c>
      <c r="AV30" s="73"/>
      <c r="AW30" s="73"/>
      <c r="AX30" s="73"/>
      <c r="AY30" s="73"/>
      <c r="AZ30" s="73" t="s">
        <v>201</v>
      </c>
      <c r="BA30" s="517"/>
      <c r="BB30" s="517"/>
      <c r="BC30" s="517"/>
      <c r="BD30" s="517"/>
      <c r="BE30" s="517"/>
      <c r="BF30" s="517"/>
      <c r="BG30" s="517"/>
      <c r="BH30" s="517"/>
      <c r="BI30" s="517"/>
      <c r="BJ30" s="517"/>
      <c r="BK30" s="517"/>
      <c r="BL30" s="75" t="s">
        <v>202</v>
      </c>
    </row>
    <row r="31" spans="1:65" ht="18" customHeight="1" thickBot="1">
      <c r="A31" s="471"/>
      <c r="B31" s="472"/>
      <c r="C31" s="472"/>
      <c r="D31" s="473"/>
      <c r="E31" s="518" t="s">
        <v>208</v>
      </c>
      <c r="F31" s="519"/>
      <c r="G31" s="520"/>
      <c r="H31" s="521"/>
      <c r="I31" s="521"/>
      <c r="J31" s="521"/>
      <c r="K31" s="521"/>
      <c r="L31" s="521"/>
      <c r="M31" s="521"/>
      <c r="N31" s="521"/>
      <c r="O31" s="521"/>
      <c r="P31" s="521"/>
      <c r="Q31" s="521"/>
      <c r="R31" s="521"/>
      <c r="S31" s="521"/>
      <c r="T31" s="521"/>
      <c r="U31" s="521"/>
      <c r="V31" s="522"/>
      <c r="W31" s="523"/>
      <c r="X31" s="521"/>
      <c r="Y31" s="521"/>
      <c r="Z31" s="521"/>
      <c r="AA31" s="521"/>
      <c r="AB31" s="521"/>
      <c r="AC31" s="521"/>
      <c r="AD31" s="521"/>
      <c r="AE31" s="522"/>
      <c r="AF31" s="524"/>
      <c r="AG31" s="525"/>
      <c r="AH31" s="525"/>
      <c r="AI31" s="526" t="s">
        <v>89</v>
      </c>
      <c r="AJ31" s="519"/>
      <c r="AK31" s="520"/>
      <c r="AL31" s="521"/>
      <c r="AM31" s="521"/>
      <c r="AN31" s="521"/>
      <c r="AO31" s="521"/>
      <c r="AP31" s="480"/>
      <c r="AQ31" s="481"/>
      <c r="AR31" s="481"/>
      <c r="AS31" s="76"/>
      <c r="AT31" s="77"/>
      <c r="AU31" s="78"/>
      <c r="AV31" s="77"/>
      <c r="AW31" s="77"/>
      <c r="AX31" s="77"/>
      <c r="AY31" s="77"/>
      <c r="AZ31" s="78"/>
      <c r="BA31" s="78"/>
      <c r="BB31" s="78"/>
      <c r="BC31" s="78"/>
      <c r="BD31" s="78"/>
      <c r="BE31" s="78"/>
      <c r="BF31" s="78"/>
      <c r="BG31" s="78"/>
      <c r="BH31" s="78"/>
      <c r="BI31" s="78"/>
      <c r="BJ31" s="78"/>
      <c r="BK31" s="78"/>
      <c r="BL31" s="79"/>
    </row>
    <row r="32" spans="1:65" ht="18" customHeight="1" thickBot="1">
      <c r="A32" s="499" t="s">
        <v>209</v>
      </c>
      <c r="B32" s="269"/>
      <c r="C32" s="269"/>
      <c r="D32" s="269"/>
      <c r="E32" s="269"/>
      <c r="F32" s="269"/>
      <c r="G32" s="269"/>
      <c r="H32" s="269"/>
      <c r="I32" s="269"/>
      <c r="J32" s="269"/>
      <c r="K32" s="269"/>
      <c r="L32" s="269"/>
      <c r="M32" s="500"/>
      <c r="N32" s="29"/>
      <c r="O32" s="269" t="s">
        <v>221</v>
      </c>
      <c r="P32" s="269"/>
      <c r="Q32" s="29" t="s">
        <v>210</v>
      </c>
      <c r="R32" s="29"/>
      <c r="S32" s="29"/>
      <c r="T32" s="29"/>
      <c r="U32" s="29"/>
      <c r="V32" s="29"/>
      <c r="W32" s="55"/>
      <c r="X32" s="269" t="s">
        <v>224</v>
      </c>
      <c r="Y32" s="269"/>
      <c r="Z32" s="29" t="s">
        <v>211</v>
      </c>
      <c r="AA32" s="29"/>
      <c r="AB32" s="29"/>
      <c r="AC32" s="29"/>
      <c r="AD32" s="29"/>
      <c r="AE32" s="29"/>
      <c r="AF32" s="29"/>
      <c r="AP32" s="480"/>
      <c r="AQ32" s="481"/>
      <c r="AR32" s="481"/>
      <c r="AS32" s="501" t="s">
        <v>212</v>
      </c>
      <c r="AT32" s="502"/>
      <c r="AU32" s="502"/>
      <c r="AV32" s="502"/>
      <c r="AW32" s="503"/>
      <c r="AX32" s="507" t="s">
        <v>98</v>
      </c>
      <c r="AY32" s="396"/>
      <c r="AZ32" s="396"/>
      <c r="BA32" s="508"/>
      <c r="BB32" s="509"/>
      <c r="BC32" s="510"/>
      <c r="BD32" s="510"/>
      <c r="BE32" s="510"/>
      <c r="BF32" s="510"/>
      <c r="BG32" s="510"/>
      <c r="BH32" s="510"/>
      <c r="BI32" s="510"/>
      <c r="BJ32" s="510"/>
      <c r="BK32" s="510"/>
      <c r="BL32" s="511"/>
    </row>
    <row r="33" spans="1:65" ht="18" customHeight="1" thickBot="1">
      <c r="A33" s="512" t="s">
        <v>213</v>
      </c>
      <c r="B33" s="172"/>
      <c r="C33" s="172"/>
      <c r="D33" s="172"/>
      <c r="E33" s="172"/>
      <c r="F33" s="172"/>
      <c r="G33" s="172"/>
      <c r="H33" s="172"/>
      <c r="I33" s="56"/>
      <c r="J33" s="269" t="s">
        <v>221</v>
      </c>
      <c r="K33" s="269"/>
      <c r="L33" s="29" t="s">
        <v>210</v>
      </c>
      <c r="M33" s="29"/>
      <c r="N33" s="29"/>
      <c r="O33" s="29"/>
      <c r="P33" s="29"/>
      <c r="Q33" s="29"/>
      <c r="R33" s="29"/>
      <c r="S33" s="29"/>
      <c r="T33" s="269" t="s">
        <v>221</v>
      </c>
      <c r="U33" s="269"/>
      <c r="V33" s="29" t="s">
        <v>211</v>
      </c>
      <c r="W33" s="29"/>
      <c r="X33" s="29"/>
      <c r="Y33" s="29"/>
      <c r="Z33" s="29"/>
      <c r="AA33" s="29"/>
      <c r="AB33" s="29"/>
      <c r="AC33" s="29"/>
      <c r="AD33" s="29"/>
      <c r="AE33" s="29"/>
      <c r="AF33" s="29"/>
      <c r="AG33" s="30"/>
      <c r="AH33" s="30"/>
      <c r="AI33" s="30"/>
      <c r="AJ33" s="30"/>
      <c r="AK33" s="30"/>
      <c r="AL33" s="30"/>
      <c r="AM33" s="30"/>
      <c r="AN33" s="30"/>
      <c r="AO33" s="57"/>
      <c r="AP33" s="482"/>
      <c r="AQ33" s="483"/>
      <c r="AR33" s="483"/>
      <c r="AS33" s="504"/>
      <c r="AT33" s="505"/>
      <c r="AU33" s="505"/>
      <c r="AV33" s="505"/>
      <c r="AW33" s="506"/>
      <c r="AX33" s="513" t="s">
        <v>100</v>
      </c>
      <c r="AY33" s="319"/>
      <c r="AZ33" s="319"/>
      <c r="BA33" s="436"/>
      <c r="BB33" s="514"/>
      <c r="BC33" s="515"/>
      <c r="BD33" s="515"/>
      <c r="BE33" s="515"/>
      <c r="BF33" s="515"/>
      <c r="BG33" s="515"/>
      <c r="BH33" s="515"/>
      <c r="BI33" s="515"/>
      <c r="BJ33" s="515"/>
      <c r="BK33" s="515"/>
      <c r="BL33" s="516"/>
    </row>
    <row r="34" spans="1:65" ht="18" customHeight="1">
      <c r="A34" s="356" t="s">
        <v>78</v>
      </c>
      <c r="B34" s="357"/>
      <c r="C34" s="357"/>
      <c r="D34" s="357"/>
      <c r="E34" s="357"/>
      <c r="F34" s="357"/>
      <c r="G34" s="357"/>
      <c r="H34" s="358"/>
      <c r="I34" s="547"/>
      <c r="J34" s="548"/>
      <c r="K34" s="548"/>
      <c r="L34" s="548"/>
      <c r="M34" s="548"/>
      <c r="N34" s="548"/>
      <c r="O34" s="548"/>
      <c r="P34" s="548"/>
      <c r="Q34" s="548"/>
      <c r="R34" s="548"/>
      <c r="S34" s="548"/>
      <c r="T34" s="548"/>
      <c r="U34" s="548"/>
      <c r="V34" s="548"/>
      <c r="W34" s="548"/>
      <c r="X34" s="548"/>
      <c r="Y34" s="548"/>
      <c r="Z34" s="548"/>
      <c r="AA34" s="549"/>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3"/>
      <c r="BG34" s="363"/>
      <c r="BH34" s="363"/>
      <c r="BI34" s="363"/>
      <c r="BJ34" s="363"/>
      <c r="BK34" s="363"/>
      <c r="BL34" s="365"/>
    </row>
    <row r="35" spans="1:65" ht="42" customHeight="1" thickBot="1">
      <c r="A35" s="359"/>
      <c r="B35" s="360"/>
      <c r="C35" s="360"/>
      <c r="D35" s="360"/>
      <c r="E35" s="360"/>
      <c r="F35" s="360"/>
      <c r="G35" s="360"/>
      <c r="H35" s="361"/>
      <c r="I35" s="326" t="str">
        <f>+IF(OR(I34="基盤研究費",I34="先方負担",I34=""),"",IF(I34="大学運営経費","予算名称",IF(I34="科研費","代表or     学外分担or学内分担",IF(I34="その他","詳細","資金(ﾌﾟﾛｼﾞｪｸﾄ)名称"))))</f>
        <v/>
      </c>
      <c r="J35" s="327"/>
      <c r="K35" s="327"/>
      <c r="L35" s="327"/>
      <c r="M35" s="327"/>
      <c r="N35" s="324" t="s">
        <v>121</v>
      </c>
      <c r="O35" s="324"/>
      <c r="P35" s="324"/>
      <c r="Q35" s="324"/>
      <c r="R35" s="324"/>
      <c r="S35" s="324"/>
      <c r="T35" s="324"/>
      <c r="U35" s="324"/>
      <c r="V35" s="366"/>
      <c r="W35" s="326" t="str">
        <f>+IF(OR(I34="基盤研究費",I34="先方負担",I34="大学運営経費",I34="その他",I34=""),"",IF(I34="科研費","種目","経費区分（直接or間接）"))</f>
        <v/>
      </c>
      <c r="X35" s="327"/>
      <c r="Y35" s="327"/>
      <c r="Z35" s="327"/>
      <c r="AA35" s="327"/>
      <c r="AB35" s="324" t="s">
        <v>121</v>
      </c>
      <c r="AC35" s="324"/>
      <c r="AD35" s="324"/>
      <c r="AE35" s="324"/>
      <c r="AF35" s="324"/>
      <c r="AG35" s="324"/>
      <c r="AH35" s="324"/>
      <c r="AI35" s="324"/>
      <c r="AJ35" s="325"/>
      <c r="AK35" s="326" t="str">
        <f>+IF(OR(I34="基盤研究費",I34="先方負担",I34="大学運営経費",I34="その他",I34=""),"",IF(I34="科研費","研究代表者名","ﾌﾟﾛｼﾞｪｸﾄNo.(ｺｰﾄﾞ)"))</f>
        <v/>
      </c>
      <c r="AL35" s="327"/>
      <c r="AM35" s="327"/>
      <c r="AN35" s="327"/>
      <c r="AO35" s="327"/>
      <c r="AP35" s="324" t="s">
        <v>121</v>
      </c>
      <c r="AQ35" s="324"/>
      <c r="AR35" s="324"/>
      <c r="AS35" s="324"/>
      <c r="AT35" s="324"/>
      <c r="AU35" s="324"/>
      <c r="AV35" s="324"/>
      <c r="AW35" s="366"/>
      <c r="AX35" s="325"/>
      <c r="AY35" s="326" t="str">
        <f>IF(I34="科研費","ﾌﾟﾛｼﾞｪｸﾄNo.(ｺｰﾄﾞ)","")</f>
        <v/>
      </c>
      <c r="AZ35" s="327"/>
      <c r="BA35" s="327"/>
      <c r="BB35" s="327"/>
      <c r="BC35" s="327"/>
      <c r="BD35" s="324" t="s">
        <v>121</v>
      </c>
      <c r="BE35" s="324"/>
      <c r="BF35" s="324"/>
      <c r="BG35" s="324"/>
      <c r="BH35" s="324"/>
      <c r="BI35" s="324"/>
      <c r="BJ35" s="324"/>
      <c r="BK35" s="324"/>
      <c r="BL35" s="328"/>
    </row>
    <row r="36" spans="1:65" ht="12.75" customHeight="1">
      <c r="A36" s="41" t="s">
        <v>113</v>
      </c>
      <c r="C36" s="58"/>
      <c r="D36" s="58"/>
      <c r="E36" s="58"/>
      <c r="F36" s="58"/>
      <c r="G36" s="58"/>
      <c r="H36" s="58"/>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row>
    <row r="37" spans="1:65" ht="12.75" customHeight="1">
      <c r="A37" s="41" t="s">
        <v>114</v>
      </c>
      <c r="C37" s="58"/>
      <c r="D37" s="58"/>
      <c r="E37" s="58"/>
      <c r="F37" s="58"/>
      <c r="G37" s="58"/>
      <c r="H37" s="58"/>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65" ht="12.75" customHeight="1">
      <c r="A38" s="41" t="s">
        <v>214</v>
      </c>
      <c r="C38" s="58"/>
      <c r="D38" s="58"/>
      <c r="E38" s="58"/>
      <c r="F38" s="58"/>
      <c r="G38" s="58"/>
      <c r="H38" s="58"/>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row>
    <row r="39" spans="1:65" ht="12.75" customHeight="1">
      <c r="A39" s="41"/>
      <c r="C39" s="58"/>
      <c r="D39" s="58"/>
      <c r="E39" s="58"/>
      <c r="F39" s="58"/>
      <c r="G39" s="58"/>
      <c r="H39" s="58"/>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row>
    <row r="40" spans="1:65" ht="12.75" customHeight="1">
      <c r="A40" s="41" t="s">
        <v>118</v>
      </c>
      <c r="C40" s="41"/>
      <c r="D40" s="58"/>
      <c r="E40" s="58"/>
      <c r="F40" s="58"/>
      <c r="G40" s="58"/>
      <c r="H40" s="58"/>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row>
    <row r="41" spans="1:65" ht="12.75" customHeight="1">
      <c r="A41" s="41"/>
      <c r="C41" s="58"/>
      <c r="D41" s="58"/>
      <c r="E41" s="58"/>
      <c r="F41" s="58"/>
      <c r="G41" s="58"/>
      <c r="H41" s="58"/>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row>
    <row r="42" spans="1:65" ht="12.75" customHeight="1">
      <c r="A42" s="41"/>
      <c r="B42" s="11" t="s">
        <v>215</v>
      </c>
      <c r="C42" s="58"/>
      <c r="D42" s="58"/>
      <c r="E42" s="58"/>
      <c r="F42" s="58"/>
      <c r="G42" s="58"/>
      <c r="H42" s="58"/>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row>
    <row r="43" spans="1:65" ht="12.75" customHeight="1">
      <c r="A43" s="41"/>
      <c r="C43" s="527"/>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8"/>
      <c r="AK43" s="528"/>
      <c r="AL43" s="528"/>
      <c r="AM43" s="528"/>
      <c r="AN43" s="528"/>
      <c r="AO43" s="528"/>
      <c r="AP43" s="528"/>
      <c r="AQ43" s="528"/>
      <c r="AR43" s="528"/>
      <c r="AS43" s="528"/>
      <c r="AT43" s="528"/>
      <c r="AU43" s="528"/>
      <c r="AV43" s="528"/>
      <c r="AW43" s="528"/>
      <c r="AX43" s="528"/>
      <c r="AY43" s="528"/>
      <c r="AZ43" s="528"/>
      <c r="BA43" s="528"/>
      <c r="BB43" s="528"/>
      <c r="BC43" s="528"/>
      <c r="BD43" s="528"/>
      <c r="BE43" s="528"/>
      <c r="BF43" s="528"/>
      <c r="BG43" s="528"/>
      <c r="BH43" s="528"/>
      <c r="BI43" s="528"/>
      <c r="BJ43" s="528"/>
      <c r="BK43" s="528"/>
      <c r="BL43" s="529"/>
    </row>
    <row r="44" spans="1:65" ht="12.75" customHeight="1">
      <c r="A44" s="41"/>
      <c r="C44" s="530"/>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1"/>
      <c r="BI44" s="531"/>
      <c r="BJ44" s="531"/>
      <c r="BK44" s="531"/>
      <c r="BL44" s="532"/>
    </row>
    <row r="45" spans="1:65" ht="12.75" customHeight="1">
      <c r="A45" s="41"/>
      <c r="C45" s="530"/>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1"/>
      <c r="BI45" s="531"/>
      <c r="BJ45" s="531"/>
      <c r="BK45" s="531"/>
      <c r="BL45" s="532"/>
    </row>
    <row r="46" spans="1:65" ht="12.75" customHeight="1">
      <c r="A46" s="41"/>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1"/>
      <c r="BI46" s="531"/>
      <c r="BJ46" s="531"/>
      <c r="BK46" s="531"/>
      <c r="BL46" s="532"/>
    </row>
    <row r="47" spans="1:65" ht="12.75" customHeight="1">
      <c r="A47" s="41"/>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1"/>
      <c r="BI47" s="531"/>
      <c r="BJ47" s="531"/>
      <c r="BK47" s="531"/>
      <c r="BL47" s="532"/>
    </row>
    <row r="48" spans="1:65" ht="12.75" customHeight="1">
      <c r="A48" s="41"/>
      <c r="C48" s="530"/>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c r="BK48" s="531"/>
      <c r="BL48" s="532"/>
      <c r="BM48" s="82"/>
    </row>
    <row r="49" spans="1:65" ht="12.75" customHeight="1">
      <c r="A49" s="41"/>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1"/>
      <c r="BI49" s="531"/>
      <c r="BJ49" s="531"/>
      <c r="BK49" s="531"/>
      <c r="BL49" s="532"/>
      <c r="BM49" s="82"/>
    </row>
    <row r="50" spans="1:65" ht="12.75" customHeight="1">
      <c r="A50" s="41"/>
      <c r="C50" s="533"/>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4"/>
      <c r="AO50" s="534"/>
      <c r="AP50" s="534"/>
      <c r="AQ50" s="534"/>
      <c r="AR50" s="534"/>
      <c r="AS50" s="534"/>
      <c r="AT50" s="534"/>
      <c r="AU50" s="534"/>
      <c r="AV50" s="534"/>
      <c r="AW50" s="534"/>
      <c r="AX50" s="534"/>
      <c r="AY50" s="534"/>
      <c r="AZ50" s="534"/>
      <c r="BA50" s="534"/>
      <c r="BB50" s="534"/>
      <c r="BC50" s="534"/>
      <c r="BD50" s="534"/>
      <c r="BE50" s="534"/>
      <c r="BF50" s="534"/>
      <c r="BG50" s="534"/>
      <c r="BH50" s="534"/>
      <c r="BI50" s="534"/>
      <c r="BJ50" s="534"/>
      <c r="BK50" s="534"/>
      <c r="BL50" s="535"/>
    </row>
    <row r="51" spans="1:65" ht="12.75" customHeight="1" thickBot="1">
      <c r="A51" s="41"/>
      <c r="C51" s="58"/>
      <c r="D51" s="58"/>
      <c r="E51" s="58"/>
      <c r="F51" s="58"/>
      <c r="G51" s="58"/>
      <c r="H51" s="58"/>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row>
    <row r="52" spans="1:65" ht="15" customHeight="1">
      <c r="A52" s="536" t="s">
        <v>82</v>
      </c>
      <c r="B52" s="537"/>
      <c r="C52" s="537"/>
      <c r="D52" s="537"/>
      <c r="E52" s="256" t="s">
        <v>216</v>
      </c>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6"/>
    </row>
    <row r="53" spans="1:65" ht="64.5" customHeight="1">
      <c r="A53" s="538" t="s">
        <v>90</v>
      </c>
      <c r="B53" s="539"/>
      <c r="C53" s="542">
        <v>1</v>
      </c>
      <c r="D53" s="543"/>
      <c r="E53" s="544"/>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L53" s="545"/>
      <c r="AM53" s="545"/>
      <c r="AN53" s="545"/>
      <c r="AO53" s="545"/>
      <c r="AP53" s="545"/>
      <c r="AQ53" s="545"/>
      <c r="AR53" s="545"/>
      <c r="AS53" s="545"/>
      <c r="AT53" s="545"/>
      <c r="AU53" s="545"/>
      <c r="AV53" s="545"/>
      <c r="AW53" s="545"/>
      <c r="AX53" s="545"/>
      <c r="AY53" s="545"/>
      <c r="AZ53" s="545"/>
      <c r="BA53" s="545"/>
      <c r="BB53" s="545"/>
      <c r="BC53" s="545"/>
      <c r="BD53" s="545"/>
      <c r="BE53" s="545"/>
      <c r="BF53" s="545"/>
      <c r="BG53" s="545"/>
      <c r="BH53" s="545"/>
      <c r="BI53" s="545"/>
      <c r="BJ53" s="545"/>
      <c r="BK53" s="545"/>
      <c r="BL53" s="546"/>
      <c r="BM53" s="550" t="s">
        <v>217</v>
      </c>
    </row>
    <row r="54" spans="1:65" ht="64.5" customHeight="1">
      <c r="A54" s="538"/>
      <c r="B54" s="539"/>
      <c r="C54" s="542">
        <v>2</v>
      </c>
      <c r="D54" s="543"/>
      <c r="E54" s="544"/>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5"/>
      <c r="AN54" s="545"/>
      <c r="AO54" s="545"/>
      <c r="AP54" s="545"/>
      <c r="AQ54" s="545"/>
      <c r="AR54" s="545"/>
      <c r="AS54" s="545"/>
      <c r="AT54" s="545"/>
      <c r="AU54" s="545"/>
      <c r="AV54" s="545"/>
      <c r="AW54" s="545"/>
      <c r="AX54" s="545"/>
      <c r="AY54" s="545"/>
      <c r="AZ54" s="545"/>
      <c r="BA54" s="545"/>
      <c r="BB54" s="545"/>
      <c r="BC54" s="545"/>
      <c r="BD54" s="545"/>
      <c r="BE54" s="545"/>
      <c r="BF54" s="545"/>
      <c r="BG54" s="545"/>
      <c r="BH54" s="545"/>
      <c r="BI54" s="545"/>
      <c r="BJ54" s="545"/>
      <c r="BK54" s="545"/>
      <c r="BL54" s="546"/>
      <c r="BM54" s="550"/>
    </row>
    <row r="55" spans="1:65" ht="64.5" customHeight="1">
      <c r="A55" s="538"/>
      <c r="B55" s="539"/>
      <c r="C55" s="542">
        <v>3</v>
      </c>
      <c r="D55" s="543"/>
      <c r="E55" s="544"/>
      <c r="F55" s="545"/>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L55" s="545"/>
      <c r="AM55" s="545"/>
      <c r="AN55" s="545"/>
      <c r="AO55" s="545"/>
      <c r="AP55" s="545"/>
      <c r="AQ55" s="545"/>
      <c r="AR55" s="545"/>
      <c r="AS55" s="545"/>
      <c r="AT55" s="545"/>
      <c r="AU55" s="545"/>
      <c r="AV55" s="545"/>
      <c r="AW55" s="545"/>
      <c r="AX55" s="545"/>
      <c r="AY55" s="545"/>
      <c r="AZ55" s="545"/>
      <c r="BA55" s="545"/>
      <c r="BB55" s="545"/>
      <c r="BC55" s="545"/>
      <c r="BD55" s="545"/>
      <c r="BE55" s="545"/>
      <c r="BF55" s="545"/>
      <c r="BG55" s="545"/>
      <c r="BH55" s="545"/>
      <c r="BI55" s="545"/>
      <c r="BJ55" s="545"/>
      <c r="BK55" s="545"/>
      <c r="BL55" s="546"/>
      <c r="BM55" s="550"/>
    </row>
    <row r="56" spans="1:65" ht="64.5" customHeight="1">
      <c r="A56" s="538"/>
      <c r="B56" s="539"/>
      <c r="C56" s="542">
        <v>4</v>
      </c>
      <c r="D56" s="543"/>
      <c r="E56" s="544"/>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5"/>
      <c r="AI56" s="545"/>
      <c r="AJ56" s="545"/>
      <c r="AK56" s="545"/>
      <c r="AL56" s="545"/>
      <c r="AM56" s="545"/>
      <c r="AN56" s="545"/>
      <c r="AO56" s="545"/>
      <c r="AP56" s="545"/>
      <c r="AQ56" s="545"/>
      <c r="AR56" s="545"/>
      <c r="AS56" s="545"/>
      <c r="AT56" s="545"/>
      <c r="AU56" s="545"/>
      <c r="AV56" s="545"/>
      <c r="AW56" s="545"/>
      <c r="AX56" s="545"/>
      <c r="AY56" s="545"/>
      <c r="AZ56" s="545"/>
      <c r="BA56" s="545"/>
      <c r="BB56" s="545"/>
      <c r="BC56" s="545"/>
      <c r="BD56" s="545"/>
      <c r="BE56" s="545"/>
      <c r="BF56" s="545"/>
      <c r="BG56" s="545"/>
      <c r="BH56" s="545"/>
      <c r="BI56" s="545"/>
      <c r="BJ56" s="545"/>
      <c r="BK56" s="545"/>
      <c r="BL56" s="546"/>
      <c r="BM56" s="550"/>
    </row>
    <row r="57" spans="1:65" ht="64.5" customHeight="1" thickBot="1">
      <c r="A57" s="540"/>
      <c r="B57" s="541"/>
      <c r="C57" s="551">
        <v>5</v>
      </c>
      <c r="D57" s="552"/>
      <c r="E57" s="553"/>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c r="AQ57" s="554"/>
      <c r="AR57" s="554"/>
      <c r="AS57" s="554"/>
      <c r="AT57" s="554"/>
      <c r="AU57" s="554"/>
      <c r="AV57" s="554"/>
      <c r="AW57" s="554"/>
      <c r="AX57" s="554"/>
      <c r="AY57" s="554"/>
      <c r="AZ57" s="554"/>
      <c r="BA57" s="554"/>
      <c r="BB57" s="554"/>
      <c r="BC57" s="554"/>
      <c r="BD57" s="554"/>
      <c r="BE57" s="554"/>
      <c r="BF57" s="554"/>
      <c r="BG57" s="554"/>
      <c r="BH57" s="554"/>
      <c r="BI57" s="554"/>
      <c r="BJ57" s="554"/>
      <c r="BK57" s="554"/>
      <c r="BL57" s="555"/>
      <c r="BM57" s="550"/>
    </row>
    <row r="58" spans="1:65">
      <c r="A58" s="60" t="s">
        <v>91</v>
      </c>
    </row>
    <row r="59" spans="1:65">
      <c r="A59" s="60" t="s">
        <v>92</v>
      </c>
    </row>
    <row r="60" spans="1:65">
      <c r="A60" s="60" t="s">
        <v>93</v>
      </c>
    </row>
    <row r="61" spans="1:65">
      <c r="A61" s="60" t="s">
        <v>94</v>
      </c>
    </row>
  </sheetData>
  <mergeCells count="158">
    <mergeCell ref="BM53:BM57"/>
    <mergeCell ref="C54:D54"/>
    <mergeCell ref="E54:BL54"/>
    <mergeCell ref="C55:D55"/>
    <mergeCell ref="E55:BL55"/>
    <mergeCell ref="C56:D56"/>
    <mergeCell ref="E56:BL56"/>
    <mergeCell ref="C57:D57"/>
    <mergeCell ref="E57:BL57"/>
    <mergeCell ref="BD35:BL35"/>
    <mergeCell ref="C43:BL50"/>
    <mergeCell ref="A52:D52"/>
    <mergeCell ref="E52:BL52"/>
    <mergeCell ref="A53:B57"/>
    <mergeCell ref="C53:D53"/>
    <mergeCell ref="E53:BL53"/>
    <mergeCell ref="A34:H35"/>
    <mergeCell ref="I34:AA34"/>
    <mergeCell ref="AB34:BL34"/>
    <mergeCell ref="I35:M35"/>
    <mergeCell ref="N35:V35"/>
    <mergeCell ref="W35:AA35"/>
    <mergeCell ref="AB35:AJ35"/>
    <mergeCell ref="AK35:AO35"/>
    <mergeCell ref="AP35:AX35"/>
    <mergeCell ref="AY35:BC35"/>
    <mergeCell ref="BB33:BL33"/>
    <mergeCell ref="BA30:BK30"/>
    <mergeCell ref="E31:F31"/>
    <mergeCell ref="G31:V31"/>
    <mergeCell ref="W31:AE31"/>
    <mergeCell ref="AF31:AH31"/>
    <mergeCell ref="AI31:AJ31"/>
    <mergeCell ref="AK31:AO31"/>
    <mergeCell ref="E30:F30"/>
    <mergeCell ref="G30:V30"/>
    <mergeCell ref="W30:AE30"/>
    <mergeCell ref="AF30:AH30"/>
    <mergeCell ref="AI30:AJ30"/>
    <mergeCell ref="AK30:AO30"/>
    <mergeCell ref="BD29:BE29"/>
    <mergeCell ref="O32:P32"/>
    <mergeCell ref="X32:Y32"/>
    <mergeCell ref="T33:U33"/>
    <mergeCell ref="J33:K33"/>
    <mergeCell ref="BD28:BK28"/>
    <mergeCell ref="E29:F29"/>
    <mergeCell ref="G29:V29"/>
    <mergeCell ref="W29:AE29"/>
    <mergeCell ref="AF29:AH29"/>
    <mergeCell ref="AI29:AJ29"/>
    <mergeCell ref="AK29:AO29"/>
    <mergeCell ref="E28:F28"/>
    <mergeCell ref="G28:V28"/>
    <mergeCell ref="W28:AE28"/>
    <mergeCell ref="AF28:AH28"/>
    <mergeCell ref="AI28:AJ28"/>
    <mergeCell ref="AK28:AO28"/>
    <mergeCell ref="A32:M32"/>
    <mergeCell ref="AS32:AW33"/>
    <mergeCell ref="AX32:BA32"/>
    <mergeCell ref="BB32:BL32"/>
    <mergeCell ref="A33:H33"/>
    <mergeCell ref="AX33:BA33"/>
    <mergeCell ref="A27:D31"/>
    <mergeCell ref="E27:V27"/>
    <mergeCell ref="W27:AE27"/>
    <mergeCell ref="AF27:AJ27"/>
    <mergeCell ref="AK27:AO27"/>
    <mergeCell ref="AP27:AR33"/>
    <mergeCell ref="AS30:AT30"/>
    <mergeCell ref="AS29:AT29"/>
    <mergeCell ref="AS28:AT28"/>
    <mergeCell ref="A25:D26"/>
    <mergeCell ref="E25:G26"/>
    <mergeCell ref="H25:O26"/>
    <mergeCell ref="P25:Y26"/>
    <mergeCell ref="Z25:AH26"/>
    <mergeCell ref="AI25:AQ26"/>
    <mergeCell ref="AR25:BL25"/>
    <mergeCell ref="AR26:BD26"/>
    <mergeCell ref="BE26:BH26"/>
    <mergeCell ref="BI26:BL26"/>
    <mergeCell ref="A23:D24"/>
    <mergeCell ref="E23:G24"/>
    <mergeCell ref="H23:O24"/>
    <mergeCell ref="P23:Y24"/>
    <mergeCell ref="Z23:AH24"/>
    <mergeCell ref="AI23:AQ24"/>
    <mergeCell ref="AR23:BL23"/>
    <mergeCell ref="AR24:BD24"/>
    <mergeCell ref="BE24:BH24"/>
    <mergeCell ref="BI24:BL24"/>
    <mergeCell ref="AR19:BL19"/>
    <mergeCell ref="AR20:BD20"/>
    <mergeCell ref="BE20:BH20"/>
    <mergeCell ref="BI20:BL20"/>
    <mergeCell ref="A21:D22"/>
    <mergeCell ref="E21:G22"/>
    <mergeCell ref="H21:O22"/>
    <mergeCell ref="P21:Y22"/>
    <mergeCell ref="Z21:AH22"/>
    <mergeCell ref="AI21:AQ22"/>
    <mergeCell ref="AR21:BL21"/>
    <mergeCell ref="AR22:BD22"/>
    <mergeCell ref="BE22:BH22"/>
    <mergeCell ref="BI22:BL22"/>
    <mergeCell ref="P19:Y20"/>
    <mergeCell ref="Z19:AH20"/>
    <mergeCell ref="AI19:AQ20"/>
    <mergeCell ref="A17:D18"/>
    <mergeCell ref="E17:G18"/>
    <mergeCell ref="H17:O18"/>
    <mergeCell ref="P17:Y18"/>
    <mergeCell ref="Z17:AH18"/>
    <mergeCell ref="AI17:AQ18"/>
    <mergeCell ref="BM14:BM15"/>
    <mergeCell ref="A15:D15"/>
    <mergeCell ref="E15:P15"/>
    <mergeCell ref="Q15:AD15"/>
    <mergeCell ref="AE15:AY15"/>
    <mergeCell ref="A14:D14"/>
    <mergeCell ref="E14:P14"/>
    <mergeCell ref="Q14:AD14"/>
    <mergeCell ref="AE14:AY14"/>
    <mergeCell ref="AK9:AO9"/>
    <mergeCell ref="AP9:BK9"/>
    <mergeCell ref="AK10:AO10"/>
    <mergeCell ref="AP10:BK10"/>
    <mergeCell ref="A13:D13"/>
    <mergeCell ref="E13:P13"/>
    <mergeCell ref="Q13:AD13"/>
    <mergeCell ref="AE13:AY13"/>
    <mergeCell ref="AZ13:BL13"/>
    <mergeCell ref="A2:BL2"/>
    <mergeCell ref="AX4:BK4"/>
    <mergeCell ref="AK7:AO7"/>
    <mergeCell ref="AP7:BH7"/>
    <mergeCell ref="BI7:BK7"/>
    <mergeCell ref="AK8:AO8"/>
    <mergeCell ref="AP8:BK8"/>
    <mergeCell ref="AZ14:BL15"/>
    <mergeCell ref="AS27:AT27"/>
    <mergeCell ref="BD27:BE27"/>
    <mergeCell ref="A16:D16"/>
    <mergeCell ref="E16:G16"/>
    <mergeCell ref="H16:O16"/>
    <mergeCell ref="P16:Y16"/>
    <mergeCell ref="Z16:AH16"/>
    <mergeCell ref="AI16:AQ16"/>
    <mergeCell ref="AR16:BL16"/>
    <mergeCell ref="AR17:BL17"/>
    <mergeCell ref="AR18:BD18"/>
    <mergeCell ref="BE18:BH18"/>
    <mergeCell ref="BI18:BL18"/>
    <mergeCell ref="A19:D20"/>
    <mergeCell ref="E19:G20"/>
    <mergeCell ref="H19:O20"/>
  </mergeCells>
  <phoneticPr fontId="1"/>
  <dataValidations count="5">
    <dataValidation type="list" allowBlank="1" showInputMessage="1" showErrorMessage="1" sqref="I34:AA34" xr:uid="{00000000-0002-0000-0200-000000000000}">
      <formula1>"基盤研究費,大学運営経費,先方負担,科研費,寄附金,補助金,受託事業,共同研究,受託研究,助成金,その他"</formula1>
    </dataValidation>
    <dataValidation type="list" allowBlank="1" showInputMessage="1" showErrorMessage="1" sqref="E17:G26" xr:uid="{00000000-0002-0000-0200-000001000000}">
      <formula1>"○"</formula1>
    </dataValidation>
    <dataValidation type="list" allowBlank="1" showInputMessage="1" showErrorMessage="1" sqref="AK28:AO31" xr:uid="{00000000-0002-0000-0200-000002000000}">
      <formula1>"利用なし,利用あり"</formula1>
    </dataValidation>
    <dataValidation type="list" allowBlank="1" showInputMessage="1" showErrorMessage="1" sqref="AM14" xr:uid="{00000000-0002-0000-0200-000003000000}">
      <formula1>"変更あり,変更なし"</formula1>
    </dataValidation>
    <dataValidation type="list" allowBlank="1" showInputMessage="1" showErrorMessage="1" sqref="Q14:AD15" xr:uid="{00000000-0002-0000-0200-000004000000}">
      <formula1>"自宅,勤務地,他の本法人用務地,他機関用務地,私用地"</formula1>
    </dataValidation>
  </dataValidations>
  <printOptions horizontalCentered="1"/>
  <pageMargins left="0.35433070866141736" right="0.35433070866141736" top="0.74803149606299213" bottom="0.74803149606299213" header="0.31496062992125984" footer="0.31496062992125984"/>
  <pageSetup paperSize="9" scale="92" fitToHeight="0" orientation="portrait" r:id="rId1"/>
  <headerFooter>
    <oddFooter>&amp;R2019年4月1日版</oddFooter>
  </headerFooter>
  <rowBreaks count="1" manualBreakCount="1">
    <brk id="50" max="6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BM61"/>
  <sheetViews>
    <sheetView view="pageBreakPreview" zoomScaleNormal="100" zoomScaleSheetLayoutView="100" workbookViewId="0">
      <selection activeCell="AX4" sqref="AX4:BK4"/>
    </sheetView>
  </sheetViews>
  <sheetFormatPr defaultColWidth="9" defaultRowHeight="13.2"/>
  <cols>
    <col min="1" max="64" width="1.6640625" style="11" customWidth="1"/>
    <col min="65" max="65" width="63.33203125" style="44" bestFit="1" customWidth="1"/>
    <col min="66" max="66" width="9" style="11" customWidth="1"/>
    <col min="67" max="16384" width="9" style="11"/>
  </cols>
  <sheetData>
    <row r="1" spans="1:65" ht="10.5" customHeight="1">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10"/>
    </row>
    <row r="2" spans="1:65" ht="21" customHeight="1">
      <c r="A2" s="152" t="s">
        <v>122</v>
      </c>
      <c r="B2" s="374"/>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5"/>
      <c r="BM2" s="81" t="s">
        <v>225</v>
      </c>
    </row>
    <row r="3" spans="1:65" ht="10.5" customHeight="1">
      <c r="A3" s="12"/>
      <c r="BL3" s="13"/>
    </row>
    <row r="4" spans="1:65" ht="23.25" customHeight="1">
      <c r="A4" s="12"/>
      <c r="AX4" s="155" t="s">
        <v>154</v>
      </c>
      <c r="AY4" s="155"/>
      <c r="AZ4" s="155"/>
      <c r="BA4" s="155"/>
      <c r="BB4" s="155"/>
      <c r="BC4" s="155"/>
      <c r="BD4" s="155"/>
      <c r="BE4" s="155"/>
      <c r="BF4" s="155"/>
      <c r="BG4" s="155"/>
      <c r="BH4" s="155"/>
      <c r="BI4" s="155"/>
      <c r="BJ4" s="155"/>
      <c r="BK4" s="155"/>
      <c r="BL4" s="13"/>
    </row>
    <row r="5" spans="1:65" ht="19.5" customHeight="1">
      <c r="A5" s="12"/>
      <c r="B5" s="11" t="s">
        <v>172</v>
      </c>
      <c r="BL5" s="13"/>
    </row>
    <row r="6" spans="1:65" ht="19.5" customHeight="1">
      <c r="A6" s="12"/>
      <c r="AK6" s="11" t="s">
        <v>187</v>
      </c>
      <c r="BL6" s="13"/>
    </row>
    <row r="7" spans="1:65" ht="19.5" customHeight="1">
      <c r="A7" s="12"/>
      <c r="AJ7" s="43"/>
      <c r="AK7" s="146" t="s">
        <v>100</v>
      </c>
      <c r="AL7" s="147"/>
      <c r="AM7" s="147"/>
      <c r="AN7" s="147"/>
      <c r="AO7" s="376"/>
      <c r="AP7" s="377" t="s">
        <v>121</v>
      </c>
      <c r="AQ7" s="150"/>
      <c r="AR7" s="150"/>
      <c r="AS7" s="150"/>
      <c r="AT7" s="150"/>
      <c r="AU7" s="150"/>
      <c r="AV7" s="150"/>
      <c r="AW7" s="150"/>
      <c r="AX7" s="150"/>
      <c r="AY7" s="150"/>
      <c r="AZ7" s="150"/>
      <c r="BA7" s="150"/>
      <c r="BB7" s="150"/>
      <c r="BC7" s="150"/>
      <c r="BD7" s="150"/>
      <c r="BE7" s="150"/>
      <c r="BF7" s="150"/>
      <c r="BG7" s="150"/>
      <c r="BH7" s="378"/>
      <c r="BI7" s="379" t="s">
        <v>188</v>
      </c>
      <c r="BJ7" s="147"/>
      <c r="BK7" s="148"/>
      <c r="BL7" s="13"/>
      <c r="BM7" s="44" t="s">
        <v>189</v>
      </c>
    </row>
    <row r="8" spans="1:65" ht="19.5" customHeight="1">
      <c r="A8" s="12"/>
      <c r="AJ8" s="45"/>
      <c r="AK8" s="146" t="s">
        <v>98</v>
      </c>
      <c r="AL8" s="147"/>
      <c r="AM8" s="147"/>
      <c r="AN8" s="147"/>
      <c r="AO8" s="376"/>
      <c r="AP8" s="380" t="s">
        <v>121</v>
      </c>
      <c r="AQ8" s="380"/>
      <c r="AR8" s="380"/>
      <c r="AS8" s="380"/>
      <c r="AT8" s="380"/>
      <c r="AU8" s="380"/>
      <c r="AV8" s="380"/>
      <c r="AW8" s="380"/>
      <c r="AX8" s="380"/>
      <c r="AY8" s="380"/>
      <c r="AZ8" s="380"/>
      <c r="BA8" s="380"/>
      <c r="BB8" s="380"/>
      <c r="BC8" s="380"/>
      <c r="BD8" s="380"/>
      <c r="BE8" s="380"/>
      <c r="BF8" s="380"/>
      <c r="BG8" s="380"/>
      <c r="BH8" s="380"/>
      <c r="BI8" s="380"/>
      <c r="BJ8" s="380"/>
      <c r="BK8" s="381"/>
      <c r="BL8" s="13"/>
      <c r="BM8" s="44" t="s">
        <v>231</v>
      </c>
    </row>
    <row r="9" spans="1:65" ht="19.5" customHeight="1">
      <c r="A9" s="12"/>
      <c r="G9" s="17"/>
      <c r="H9" s="17"/>
      <c r="I9" s="17"/>
      <c r="J9" s="17"/>
      <c r="K9" s="17"/>
      <c r="L9" s="17"/>
      <c r="M9" s="17"/>
      <c r="N9" s="17"/>
      <c r="O9" s="17"/>
      <c r="P9" s="19"/>
      <c r="AJ9" s="45"/>
      <c r="AK9" s="410" t="s">
        <v>115</v>
      </c>
      <c r="AL9" s="411"/>
      <c r="AM9" s="411"/>
      <c r="AN9" s="411"/>
      <c r="AO9" s="412"/>
      <c r="AP9" s="380" t="s">
        <v>121</v>
      </c>
      <c r="AQ9" s="380"/>
      <c r="AR9" s="380"/>
      <c r="AS9" s="380"/>
      <c r="AT9" s="380"/>
      <c r="AU9" s="380"/>
      <c r="AV9" s="380"/>
      <c r="AW9" s="380"/>
      <c r="AX9" s="380"/>
      <c r="AY9" s="380"/>
      <c r="AZ9" s="380"/>
      <c r="BA9" s="380"/>
      <c r="BB9" s="380"/>
      <c r="BC9" s="380"/>
      <c r="BD9" s="380"/>
      <c r="BE9" s="380"/>
      <c r="BF9" s="380"/>
      <c r="BG9" s="380"/>
      <c r="BH9" s="380"/>
      <c r="BI9" s="380"/>
      <c r="BJ9" s="380"/>
      <c r="BK9" s="381"/>
      <c r="BL9" s="13"/>
    </row>
    <row r="10" spans="1:65" ht="19.5" customHeight="1">
      <c r="A10" s="12"/>
      <c r="AJ10" s="45"/>
      <c r="AK10" s="561" t="s">
        <v>116</v>
      </c>
      <c r="AL10" s="562"/>
      <c r="AM10" s="562"/>
      <c r="AN10" s="562"/>
      <c r="AO10" s="563"/>
      <c r="AP10" s="380"/>
      <c r="AQ10" s="380"/>
      <c r="AR10" s="380"/>
      <c r="AS10" s="380"/>
      <c r="AT10" s="380"/>
      <c r="AU10" s="380"/>
      <c r="AV10" s="380"/>
      <c r="AW10" s="380"/>
      <c r="AX10" s="380"/>
      <c r="AY10" s="380"/>
      <c r="AZ10" s="380"/>
      <c r="BA10" s="380"/>
      <c r="BB10" s="380"/>
      <c r="BC10" s="380"/>
      <c r="BD10" s="380"/>
      <c r="BE10" s="380"/>
      <c r="BF10" s="380"/>
      <c r="BG10" s="380"/>
      <c r="BH10" s="380"/>
      <c r="BI10" s="380"/>
      <c r="BJ10" s="380"/>
      <c r="BK10" s="381"/>
      <c r="BL10" s="13"/>
      <c r="BM10" s="44" t="s">
        <v>190</v>
      </c>
    </row>
    <row r="11" spans="1:65" ht="10.5" customHeight="1">
      <c r="A11" s="12"/>
      <c r="BL11" s="13"/>
    </row>
    <row r="12" spans="1:65" ht="19.5" customHeight="1" thickBot="1">
      <c r="A12" s="12"/>
      <c r="B12" s="11" t="s">
        <v>123</v>
      </c>
      <c r="BL12" s="13"/>
    </row>
    <row r="13" spans="1:65" ht="15" customHeight="1" thickBot="1">
      <c r="A13" s="512"/>
      <c r="B13" s="172"/>
      <c r="C13" s="172"/>
      <c r="D13" s="173"/>
      <c r="E13" s="564" t="s">
        <v>79</v>
      </c>
      <c r="F13" s="172"/>
      <c r="G13" s="172"/>
      <c r="H13" s="172"/>
      <c r="I13" s="172"/>
      <c r="J13" s="172"/>
      <c r="K13" s="172"/>
      <c r="L13" s="172"/>
      <c r="M13" s="172"/>
      <c r="N13" s="172"/>
      <c r="O13" s="172"/>
      <c r="P13" s="172"/>
      <c r="Q13" s="171" t="s">
        <v>80</v>
      </c>
      <c r="R13" s="172"/>
      <c r="S13" s="172"/>
      <c r="T13" s="172"/>
      <c r="U13" s="172"/>
      <c r="V13" s="172"/>
      <c r="W13" s="172"/>
      <c r="X13" s="172"/>
      <c r="Y13" s="172"/>
      <c r="Z13" s="172"/>
      <c r="AA13" s="172"/>
      <c r="AB13" s="172"/>
      <c r="AC13" s="172"/>
      <c r="AD13" s="565"/>
      <c r="AE13" s="172" t="s">
        <v>81</v>
      </c>
      <c r="AF13" s="172"/>
      <c r="AG13" s="172"/>
      <c r="AH13" s="172"/>
      <c r="AI13" s="172"/>
      <c r="AJ13" s="172"/>
      <c r="AK13" s="172"/>
      <c r="AL13" s="172"/>
      <c r="AM13" s="172"/>
      <c r="AN13" s="172"/>
      <c r="AO13" s="172"/>
      <c r="AP13" s="172"/>
      <c r="AQ13" s="172"/>
      <c r="AR13" s="172"/>
      <c r="AS13" s="172"/>
      <c r="AT13" s="172"/>
      <c r="AU13" s="172"/>
      <c r="AV13" s="172"/>
      <c r="AW13" s="172"/>
      <c r="AX13" s="172"/>
      <c r="AY13" s="173"/>
      <c r="AZ13" s="564" t="s">
        <v>156</v>
      </c>
      <c r="BA13" s="172"/>
      <c r="BB13" s="172"/>
      <c r="BC13" s="172"/>
      <c r="BD13" s="172"/>
      <c r="BE13" s="172"/>
      <c r="BF13" s="172"/>
      <c r="BG13" s="172"/>
      <c r="BH13" s="172"/>
      <c r="BI13" s="172"/>
      <c r="BJ13" s="172"/>
      <c r="BK13" s="172"/>
      <c r="BL13" s="566"/>
    </row>
    <row r="14" spans="1:65" ht="18" customHeight="1">
      <c r="A14" s="202" t="s">
        <v>37</v>
      </c>
      <c r="B14" s="178"/>
      <c r="C14" s="178"/>
      <c r="D14" s="203"/>
      <c r="E14" s="573"/>
      <c r="F14" s="574"/>
      <c r="G14" s="574"/>
      <c r="H14" s="574"/>
      <c r="I14" s="574"/>
      <c r="J14" s="574"/>
      <c r="K14" s="574"/>
      <c r="L14" s="574"/>
      <c r="M14" s="574"/>
      <c r="N14" s="574"/>
      <c r="O14" s="574"/>
      <c r="P14" s="574"/>
      <c r="Q14" s="209"/>
      <c r="R14" s="210"/>
      <c r="S14" s="210"/>
      <c r="T14" s="210"/>
      <c r="U14" s="210"/>
      <c r="V14" s="210"/>
      <c r="W14" s="210"/>
      <c r="X14" s="210"/>
      <c r="Y14" s="210"/>
      <c r="Z14" s="210"/>
      <c r="AA14" s="210"/>
      <c r="AB14" s="210"/>
      <c r="AC14" s="210"/>
      <c r="AD14" s="575"/>
      <c r="AE14" s="210"/>
      <c r="AF14" s="210"/>
      <c r="AG14" s="210"/>
      <c r="AH14" s="210"/>
      <c r="AI14" s="210"/>
      <c r="AJ14" s="210"/>
      <c r="AK14" s="210"/>
      <c r="AL14" s="210"/>
      <c r="AM14" s="210"/>
      <c r="AN14" s="210"/>
      <c r="AO14" s="210"/>
      <c r="AP14" s="210"/>
      <c r="AQ14" s="210"/>
      <c r="AR14" s="210"/>
      <c r="AS14" s="210"/>
      <c r="AT14" s="210"/>
      <c r="AU14" s="210"/>
      <c r="AV14" s="210"/>
      <c r="AW14" s="210"/>
      <c r="AX14" s="210"/>
      <c r="AY14" s="211"/>
      <c r="AZ14" s="66"/>
      <c r="BA14" s="80"/>
      <c r="BB14" s="80"/>
      <c r="BC14" s="556" t="s">
        <v>221</v>
      </c>
      <c r="BD14" s="556"/>
      <c r="BE14" s="36" t="s">
        <v>226</v>
      </c>
      <c r="BF14" s="36"/>
      <c r="BG14" s="36"/>
      <c r="BH14" s="36"/>
      <c r="BI14" s="36"/>
      <c r="BJ14" s="36"/>
      <c r="BK14" s="36"/>
      <c r="BL14" s="67"/>
      <c r="BM14" s="191" t="s">
        <v>157</v>
      </c>
    </row>
    <row r="15" spans="1:65" ht="18" customHeight="1" thickBot="1">
      <c r="A15" s="165" t="s">
        <v>38</v>
      </c>
      <c r="B15" s="166"/>
      <c r="C15" s="166"/>
      <c r="D15" s="167"/>
      <c r="E15" s="195"/>
      <c r="F15" s="196"/>
      <c r="G15" s="196"/>
      <c r="H15" s="196"/>
      <c r="I15" s="196"/>
      <c r="J15" s="196"/>
      <c r="K15" s="196"/>
      <c r="L15" s="196"/>
      <c r="M15" s="196"/>
      <c r="N15" s="196"/>
      <c r="O15" s="196"/>
      <c r="P15" s="196"/>
      <c r="Q15" s="557"/>
      <c r="R15" s="558"/>
      <c r="S15" s="558"/>
      <c r="T15" s="558"/>
      <c r="U15" s="558"/>
      <c r="V15" s="558"/>
      <c r="W15" s="558"/>
      <c r="X15" s="558"/>
      <c r="Y15" s="558"/>
      <c r="Z15" s="558"/>
      <c r="AA15" s="558"/>
      <c r="AB15" s="558"/>
      <c r="AC15" s="558"/>
      <c r="AD15" s="559"/>
      <c r="AE15" s="558"/>
      <c r="AF15" s="558"/>
      <c r="AG15" s="558"/>
      <c r="AH15" s="558"/>
      <c r="AI15" s="558"/>
      <c r="AJ15" s="558"/>
      <c r="AK15" s="558"/>
      <c r="AL15" s="558"/>
      <c r="AM15" s="558"/>
      <c r="AN15" s="558"/>
      <c r="AO15" s="558"/>
      <c r="AP15" s="558"/>
      <c r="AQ15" s="558"/>
      <c r="AR15" s="558"/>
      <c r="AS15" s="558"/>
      <c r="AT15" s="558"/>
      <c r="AU15" s="558"/>
      <c r="AV15" s="558"/>
      <c r="AW15" s="558"/>
      <c r="AX15" s="558"/>
      <c r="AY15" s="560"/>
      <c r="AZ15" s="68"/>
      <c r="BA15" s="24"/>
      <c r="BB15" s="24"/>
      <c r="BC15" s="213" t="s">
        <v>221</v>
      </c>
      <c r="BD15" s="213"/>
      <c r="BE15" s="24" t="s">
        <v>227</v>
      </c>
      <c r="BF15" s="24"/>
      <c r="BG15" s="24"/>
      <c r="BH15" s="24"/>
      <c r="BI15" s="24"/>
      <c r="BJ15" s="24"/>
      <c r="BK15" s="24"/>
      <c r="BL15" s="25"/>
      <c r="BM15" s="191"/>
    </row>
    <row r="16" spans="1:65" ht="20.25" customHeight="1">
      <c r="A16" s="390" t="s">
        <v>82</v>
      </c>
      <c r="B16" s="391"/>
      <c r="C16" s="391"/>
      <c r="D16" s="391"/>
      <c r="E16" s="256" t="s">
        <v>158</v>
      </c>
      <c r="F16" s="215"/>
      <c r="G16" s="257"/>
      <c r="H16" s="392" t="s">
        <v>83</v>
      </c>
      <c r="I16" s="392"/>
      <c r="J16" s="392"/>
      <c r="K16" s="392"/>
      <c r="L16" s="392"/>
      <c r="M16" s="392"/>
      <c r="N16" s="392"/>
      <c r="O16" s="393"/>
      <c r="P16" s="394" t="s">
        <v>159</v>
      </c>
      <c r="Q16" s="392"/>
      <c r="R16" s="392"/>
      <c r="S16" s="392"/>
      <c r="T16" s="392"/>
      <c r="U16" s="392"/>
      <c r="V16" s="392"/>
      <c r="W16" s="392"/>
      <c r="X16" s="392"/>
      <c r="Y16" s="393"/>
      <c r="Z16" s="567" t="s">
        <v>160</v>
      </c>
      <c r="AA16" s="568"/>
      <c r="AB16" s="568"/>
      <c r="AC16" s="568"/>
      <c r="AD16" s="568"/>
      <c r="AE16" s="568"/>
      <c r="AF16" s="568"/>
      <c r="AG16" s="568"/>
      <c r="AH16" s="569"/>
      <c r="AI16" s="570" t="s">
        <v>84</v>
      </c>
      <c r="AJ16" s="571"/>
      <c r="AK16" s="571"/>
      <c r="AL16" s="571"/>
      <c r="AM16" s="571"/>
      <c r="AN16" s="571"/>
      <c r="AO16" s="571"/>
      <c r="AP16" s="571"/>
      <c r="AQ16" s="572"/>
      <c r="AR16" s="394" t="s">
        <v>161</v>
      </c>
      <c r="AS16" s="392"/>
      <c r="AT16" s="392"/>
      <c r="AU16" s="392"/>
      <c r="AV16" s="392"/>
      <c r="AW16" s="392"/>
      <c r="AX16" s="392"/>
      <c r="AY16" s="392"/>
      <c r="AZ16" s="392"/>
      <c r="BA16" s="392"/>
      <c r="BB16" s="392"/>
      <c r="BC16" s="392"/>
      <c r="BD16" s="392"/>
      <c r="BE16" s="392"/>
      <c r="BF16" s="392"/>
      <c r="BG16" s="392"/>
      <c r="BH16" s="392"/>
      <c r="BI16" s="392"/>
      <c r="BJ16" s="392"/>
      <c r="BK16" s="392"/>
      <c r="BL16" s="401"/>
    </row>
    <row r="17" spans="1:65" ht="28.5" customHeight="1">
      <c r="A17" s="217">
        <v>1</v>
      </c>
      <c r="B17" s="218"/>
      <c r="C17" s="218"/>
      <c r="D17" s="219"/>
      <c r="E17" s="223"/>
      <c r="F17" s="153"/>
      <c r="G17" s="154"/>
      <c r="H17" s="228"/>
      <c r="I17" s="228"/>
      <c r="J17" s="228"/>
      <c r="K17" s="228"/>
      <c r="L17" s="228"/>
      <c r="M17" s="228"/>
      <c r="N17" s="228"/>
      <c r="O17" s="229"/>
      <c r="P17" s="233"/>
      <c r="Q17" s="233"/>
      <c r="R17" s="233"/>
      <c r="S17" s="233"/>
      <c r="T17" s="233"/>
      <c r="U17" s="233"/>
      <c r="V17" s="233"/>
      <c r="W17" s="233"/>
      <c r="X17" s="233"/>
      <c r="Y17" s="234"/>
      <c r="Z17" s="237"/>
      <c r="AA17" s="238"/>
      <c r="AB17" s="238"/>
      <c r="AC17" s="238"/>
      <c r="AD17" s="238"/>
      <c r="AE17" s="238"/>
      <c r="AF17" s="238"/>
      <c r="AG17" s="238"/>
      <c r="AH17" s="239"/>
      <c r="AI17" s="233"/>
      <c r="AJ17" s="233"/>
      <c r="AK17" s="233"/>
      <c r="AL17" s="233"/>
      <c r="AM17" s="233"/>
      <c r="AN17" s="233"/>
      <c r="AO17" s="233"/>
      <c r="AP17" s="233"/>
      <c r="AQ17" s="234"/>
      <c r="AR17" s="245"/>
      <c r="AS17" s="246"/>
      <c r="AT17" s="246"/>
      <c r="AU17" s="246"/>
      <c r="AV17" s="246"/>
      <c r="AW17" s="246"/>
      <c r="AX17" s="246"/>
      <c r="AY17" s="246"/>
      <c r="AZ17" s="246"/>
      <c r="BA17" s="246"/>
      <c r="BB17" s="246"/>
      <c r="BC17" s="246"/>
      <c r="BD17" s="246"/>
      <c r="BE17" s="246"/>
      <c r="BF17" s="246"/>
      <c r="BG17" s="246"/>
      <c r="BH17" s="246"/>
      <c r="BI17" s="246"/>
      <c r="BJ17" s="246"/>
      <c r="BK17" s="246"/>
      <c r="BL17" s="247"/>
      <c r="BM17" s="83"/>
    </row>
    <row r="18" spans="1:65" ht="13.5" customHeight="1">
      <c r="A18" s="220"/>
      <c r="B18" s="221"/>
      <c r="C18" s="221"/>
      <c r="D18" s="222"/>
      <c r="E18" s="224"/>
      <c r="F18" s="225"/>
      <c r="G18" s="226"/>
      <c r="H18" s="231"/>
      <c r="I18" s="231"/>
      <c r="J18" s="231"/>
      <c r="K18" s="231"/>
      <c r="L18" s="231"/>
      <c r="M18" s="231"/>
      <c r="N18" s="231"/>
      <c r="O18" s="232"/>
      <c r="P18" s="235"/>
      <c r="Q18" s="235"/>
      <c r="R18" s="235"/>
      <c r="S18" s="235"/>
      <c r="T18" s="235"/>
      <c r="U18" s="235"/>
      <c r="V18" s="235"/>
      <c r="W18" s="235"/>
      <c r="X18" s="235"/>
      <c r="Y18" s="236"/>
      <c r="Z18" s="240"/>
      <c r="AA18" s="241"/>
      <c r="AB18" s="241"/>
      <c r="AC18" s="241"/>
      <c r="AD18" s="241"/>
      <c r="AE18" s="241"/>
      <c r="AF18" s="241"/>
      <c r="AG18" s="241"/>
      <c r="AH18" s="242"/>
      <c r="AI18" s="235"/>
      <c r="AJ18" s="235"/>
      <c r="AK18" s="235"/>
      <c r="AL18" s="235"/>
      <c r="AM18" s="235"/>
      <c r="AN18" s="235"/>
      <c r="AO18" s="235"/>
      <c r="AP18" s="235"/>
      <c r="AQ18" s="236"/>
      <c r="AR18" s="248" t="s">
        <v>177</v>
      </c>
      <c r="AS18" s="249"/>
      <c r="AT18" s="249"/>
      <c r="AU18" s="249"/>
      <c r="AV18" s="249"/>
      <c r="AW18" s="249"/>
      <c r="AX18" s="249"/>
      <c r="AY18" s="249"/>
      <c r="AZ18" s="249"/>
      <c r="BA18" s="249"/>
      <c r="BB18" s="249"/>
      <c r="BC18" s="249"/>
      <c r="BD18" s="250"/>
      <c r="BE18" s="251" t="s">
        <v>178</v>
      </c>
      <c r="BF18" s="252"/>
      <c r="BG18" s="252"/>
      <c r="BH18" s="253"/>
      <c r="BI18" s="262" t="s">
        <v>178</v>
      </c>
      <c r="BJ18" s="262"/>
      <c r="BK18" s="262"/>
      <c r="BL18" s="263"/>
    </row>
    <row r="19" spans="1:65" ht="28.5" customHeight="1">
      <c r="A19" s="217">
        <v>2</v>
      </c>
      <c r="B19" s="218"/>
      <c r="C19" s="218"/>
      <c r="D19" s="219"/>
      <c r="E19" s="223"/>
      <c r="F19" s="153"/>
      <c r="G19" s="154"/>
      <c r="H19" s="228"/>
      <c r="I19" s="228"/>
      <c r="J19" s="228"/>
      <c r="K19" s="228"/>
      <c r="L19" s="228"/>
      <c r="M19" s="228"/>
      <c r="N19" s="228"/>
      <c r="O19" s="229"/>
      <c r="P19" s="233"/>
      <c r="Q19" s="233"/>
      <c r="R19" s="233"/>
      <c r="S19" s="233"/>
      <c r="T19" s="233"/>
      <c r="U19" s="233"/>
      <c r="V19" s="233"/>
      <c r="W19" s="233"/>
      <c r="X19" s="233"/>
      <c r="Y19" s="234"/>
      <c r="Z19" s="237"/>
      <c r="AA19" s="238"/>
      <c r="AB19" s="238"/>
      <c r="AC19" s="238"/>
      <c r="AD19" s="238"/>
      <c r="AE19" s="238"/>
      <c r="AF19" s="238"/>
      <c r="AG19" s="238"/>
      <c r="AH19" s="239"/>
      <c r="AI19" s="233"/>
      <c r="AJ19" s="233"/>
      <c r="AK19" s="233"/>
      <c r="AL19" s="233"/>
      <c r="AM19" s="233"/>
      <c r="AN19" s="233"/>
      <c r="AO19" s="233"/>
      <c r="AP19" s="233"/>
      <c r="AQ19" s="234"/>
      <c r="AR19" s="245"/>
      <c r="AS19" s="246"/>
      <c r="AT19" s="246"/>
      <c r="AU19" s="246"/>
      <c r="AV19" s="246"/>
      <c r="AW19" s="246"/>
      <c r="AX19" s="246"/>
      <c r="AY19" s="246"/>
      <c r="AZ19" s="246"/>
      <c r="BA19" s="246"/>
      <c r="BB19" s="246"/>
      <c r="BC19" s="246"/>
      <c r="BD19" s="246"/>
      <c r="BE19" s="246"/>
      <c r="BF19" s="246"/>
      <c r="BG19" s="246"/>
      <c r="BH19" s="246"/>
      <c r="BI19" s="246"/>
      <c r="BJ19" s="246"/>
      <c r="BK19" s="246"/>
      <c r="BL19" s="247"/>
      <c r="BM19" s="83"/>
    </row>
    <row r="20" spans="1:65" ht="13.5" customHeight="1">
      <c r="A20" s="220"/>
      <c r="B20" s="221"/>
      <c r="C20" s="221"/>
      <c r="D20" s="222"/>
      <c r="E20" s="224"/>
      <c r="F20" s="225"/>
      <c r="G20" s="226"/>
      <c r="H20" s="231"/>
      <c r="I20" s="231"/>
      <c r="J20" s="231"/>
      <c r="K20" s="231"/>
      <c r="L20" s="231"/>
      <c r="M20" s="231"/>
      <c r="N20" s="231"/>
      <c r="O20" s="232"/>
      <c r="P20" s="235"/>
      <c r="Q20" s="235"/>
      <c r="R20" s="235"/>
      <c r="S20" s="235"/>
      <c r="T20" s="235"/>
      <c r="U20" s="235"/>
      <c r="V20" s="235"/>
      <c r="W20" s="235"/>
      <c r="X20" s="235"/>
      <c r="Y20" s="236"/>
      <c r="Z20" s="240"/>
      <c r="AA20" s="241"/>
      <c r="AB20" s="241"/>
      <c r="AC20" s="241"/>
      <c r="AD20" s="241"/>
      <c r="AE20" s="241"/>
      <c r="AF20" s="241"/>
      <c r="AG20" s="241"/>
      <c r="AH20" s="242"/>
      <c r="AI20" s="235"/>
      <c r="AJ20" s="235"/>
      <c r="AK20" s="235"/>
      <c r="AL20" s="235"/>
      <c r="AM20" s="235"/>
      <c r="AN20" s="235"/>
      <c r="AO20" s="235"/>
      <c r="AP20" s="235"/>
      <c r="AQ20" s="236"/>
      <c r="AR20" s="248" t="s">
        <v>177</v>
      </c>
      <c r="AS20" s="249"/>
      <c r="AT20" s="249"/>
      <c r="AU20" s="249"/>
      <c r="AV20" s="249"/>
      <c r="AW20" s="249"/>
      <c r="AX20" s="249"/>
      <c r="AY20" s="249"/>
      <c r="AZ20" s="249"/>
      <c r="BA20" s="249"/>
      <c r="BB20" s="249"/>
      <c r="BC20" s="249"/>
      <c r="BD20" s="250"/>
      <c r="BE20" s="251" t="s">
        <v>178</v>
      </c>
      <c r="BF20" s="252"/>
      <c r="BG20" s="252"/>
      <c r="BH20" s="253"/>
      <c r="BI20" s="262" t="s">
        <v>178</v>
      </c>
      <c r="BJ20" s="262"/>
      <c r="BK20" s="262"/>
      <c r="BL20" s="263"/>
    </row>
    <row r="21" spans="1:65" ht="28.5" customHeight="1">
      <c r="A21" s="217">
        <v>3</v>
      </c>
      <c r="B21" s="218"/>
      <c r="C21" s="218"/>
      <c r="D21" s="219"/>
      <c r="E21" s="223"/>
      <c r="F21" s="153"/>
      <c r="G21" s="154"/>
      <c r="H21" s="228"/>
      <c r="I21" s="228"/>
      <c r="J21" s="228"/>
      <c r="K21" s="228"/>
      <c r="L21" s="228"/>
      <c r="M21" s="228"/>
      <c r="N21" s="228"/>
      <c r="O21" s="229"/>
      <c r="P21" s="233"/>
      <c r="Q21" s="233"/>
      <c r="R21" s="233"/>
      <c r="S21" s="233"/>
      <c r="T21" s="233"/>
      <c r="U21" s="233"/>
      <c r="V21" s="233"/>
      <c r="W21" s="233"/>
      <c r="X21" s="233"/>
      <c r="Y21" s="234"/>
      <c r="Z21" s="237"/>
      <c r="AA21" s="238"/>
      <c r="AB21" s="238"/>
      <c r="AC21" s="238"/>
      <c r="AD21" s="238"/>
      <c r="AE21" s="238"/>
      <c r="AF21" s="238"/>
      <c r="AG21" s="238"/>
      <c r="AH21" s="239"/>
      <c r="AI21" s="233"/>
      <c r="AJ21" s="233"/>
      <c r="AK21" s="233"/>
      <c r="AL21" s="233"/>
      <c r="AM21" s="233"/>
      <c r="AN21" s="233"/>
      <c r="AO21" s="233"/>
      <c r="AP21" s="233"/>
      <c r="AQ21" s="234"/>
      <c r="AR21" s="245"/>
      <c r="AS21" s="246"/>
      <c r="AT21" s="246"/>
      <c r="AU21" s="246"/>
      <c r="AV21" s="246"/>
      <c r="AW21" s="246"/>
      <c r="AX21" s="246"/>
      <c r="AY21" s="246"/>
      <c r="AZ21" s="246"/>
      <c r="BA21" s="246"/>
      <c r="BB21" s="246"/>
      <c r="BC21" s="246"/>
      <c r="BD21" s="246"/>
      <c r="BE21" s="246"/>
      <c r="BF21" s="246"/>
      <c r="BG21" s="246"/>
      <c r="BH21" s="246"/>
      <c r="BI21" s="246"/>
      <c r="BJ21" s="246"/>
      <c r="BK21" s="246"/>
      <c r="BL21" s="247"/>
    </row>
    <row r="22" spans="1:65" ht="13.5" customHeight="1">
      <c r="A22" s="220"/>
      <c r="B22" s="221"/>
      <c r="C22" s="221"/>
      <c r="D22" s="222"/>
      <c r="E22" s="224"/>
      <c r="F22" s="225"/>
      <c r="G22" s="226"/>
      <c r="H22" s="231"/>
      <c r="I22" s="231"/>
      <c r="J22" s="231"/>
      <c r="K22" s="231"/>
      <c r="L22" s="231"/>
      <c r="M22" s="231"/>
      <c r="N22" s="231"/>
      <c r="O22" s="232"/>
      <c r="P22" s="235"/>
      <c r="Q22" s="235"/>
      <c r="R22" s="235"/>
      <c r="S22" s="235"/>
      <c r="T22" s="235"/>
      <c r="U22" s="235"/>
      <c r="V22" s="235"/>
      <c r="W22" s="235"/>
      <c r="X22" s="235"/>
      <c r="Y22" s="236"/>
      <c r="Z22" s="240"/>
      <c r="AA22" s="241"/>
      <c r="AB22" s="241"/>
      <c r="AC22" s="241"/>
      <c r="AD22" s="241"/>
      <c r="AE22" s="241"/>
      <c r="AF22" s="241"/>
      <c r="AG22" s="241"/>
      <c r="AH22" s="242"/>
      <c r="AI22" s="235"/>
      <c r="AJ22" s="235"/>
      <c r="AK22" s="235"/>
      <c r="AL22" s="235"/>
      <c r="AM22" s="235"/>
      <c r="AN22" s="235"/>
      <c r="AO22" s="235"/>
      <c r="AP22" s="235"/>
      <c r="AQ22" s="236"/>
      <c r="AR22" s="248" t="s">
        <v>177</v>
      </c>
      <c r="AS22" s="249"/>
      <c r="AT22" s="249"/>
      <c r="AU22" s="249"/>
      <c r="AV22" s="249"/>
      <c r="AW22" s="249"/>
      <c r="AX22" s="249"/>
      <c r="AY22" s="249"/>
      <c r="AZ22" s="249"/>
      <c r="BA22" s="249"/>
      <c r="BB22" s="249"/>
      <c r="BC22" s="249"/>
      <c r="BD22" s="250"/>
      <c r="BE22" s="251" t="s">
        <v>178</v>
      </c>
      <c r="BF22" s="252"/>
      <c r="BG22" s="252"/>
      <c r="BH22" s="253"/>
      <c r="BI22" s="262" t="s">
        <v>178</v>
      </c>
      <c r="BJ22" s="262"/>
      <c r="BK22" s="262"/>
      <c r="BL22" s="263"/>
    </row>
    <row r="23" spans="1:65" ht="28.5" customHeight="1">
      <c r="A23" s="217">
        <v>4</v>
      </c>
      <c r="B23" s="218"/>
      <c r="C23" s="218"/>
      <c r="D23" s="219"/>
      <c r="E23" s="223"/>
      <c r="F23" s="153"/>
      <c r="G23" s="154"/>
      <c r="H23" s="228"/>
      <c r="I23" s="228"/>
      <c r="J23" s="228"/>
      <c r="K23" s="228"/>
      <c r="L23" s="228"/>
      <c r="M23" s="228"/>
      <c r="N23" s="228"/>
      <c r="O23" s="229"/>
      <c r="P23" s="233"/>
      <c r="Q23" s="233"/>
      <c r="R23" s="233"/>
      <c r="S23" s="233"/>
      <c r="T23" s="233"/>
      <c r="U23" s="233"/>
      <c r="V23" s="233"/>
      <c r="W23" s="233"/>
      <c r="X23" s="233"/>
      <c r="Y23" s="234"/>
      <c r="Z23" s="237"/>
      <c r="AA23" s="238"/>
      <c r="AB23" s="238"/>
      <c r="AC23" s="238"/>
      <c r="AD23" s="238"/>
      <c r="AE23" s="238"/>
      <c r="AF23" s="238"/>
      <c r="AG23" s="238"/>
      <c r="AH23" s="239"/>
      <c r="AI23" s="233"/>
      <c r="AJ23" s="233"/>
      <c r="AK23" s="233"/>
      <c r="AL23" s="233"/>
      <c r="AM23" s="233"/>
      <c r="AN23" s="233"/>
      <c r="AO23" s="233"/>
      <c r="AP23" s="233"/>
      <c r="AQ23" s="234"/>
      <c r="AR23" s="245"/>
      <c r="AS23" s="246"/>
      <c r="AT23" s="246"/>
      <c r="AU23" s="246"/>
      <c r="AV23" s="246"/>
      <c r="AW23" s="246"/>
      <c r="AX23" s="246"/>
      <c r="AY23" s="246"/>
      <c r="AZ23" s="246"/>
      <c r="BA23" s="246"/>
      <c r="BB23" s="246"/>
      <c r="BC23" s="246"/>
      <c r="BD23" s="246"/>
      <c r="BE23" s="246"/>
      <c r="BF23" s="246"/>
      <c r="BG23" s="246"/>
      <c r="BH23" s="246"/>
      <c r="BI23" s="246"/>
      <c r="BJ23" s="246"/>
      <c r="BK23" s="246"/>
      <c r="BL23" s="247"/>
    </row>
    <row r="24" spans="1:65" ht="13.5" customHeight="1">
      <c r="A24" s="220"/>
      <c r="B24" s="221"/>
      <c r="C24" s="221"/>
      <c r="D24" s="222"/>
      <c r="E24" s="224"/>
      <c r="F24" s="225"/>
      <c r="G24" s="226"/>
      <c r="H24" s="231"/>
      <c r="I24" s="231"/>
      <c r="J24" s="231"/>
      <c r="K24" s="231"/>
      <c r="L24" s="231"/>
      <c r="M24" s="231"/>
      <c r="N24" s="231"/>
      <c r="O24" s="232"/>
      <c r="P24" s="235"/>
      <c r="Q24" s="235"/>
      <c r="R24" s="235"/>
      <c r="S24" s="235"/>
      <c r="T24" s="235"/>
      <c r="U24" s="235"/>
      <c r="V24" s="235"/>
      <c r="W24" s="235"/>
      <c r="X24" s="235"/>
      <c r="Y24" s="236"/>
      <c r="Z24" s="240"/>
      <c r="AA24" s="241"/>
      <c r="AB24" s="241"/>
      <c r="AC24" s="241"/>
      <c r="AD24" s="241"/>
      <c r="AE24" s="241"/>
      <c r="AF24" s="241"/>
      <c r="AG24" s="241"/>
      <c r="AH24" s="242"/>
      <c r="AI24" s="235"/>
      <c r="AJ24" s="235"/>
      <c r="AK24" s="235"/>
      <c r="AL24" s="235"/>
      <c r="AM24" s="235"/>
      <c r="AN24" s="235"/>
      <c r="AO24" s="235"/>
      <c r="AP24" s="235"/>
      <c r="AQ24" s="236"/>
      <c r="AR24" s="248" t="s">
        <v>177</v>
      </c>
      <c r="AS24" s="249"/>
      <c r="AT24" s="249"/>
      <c r="AU24" s="249"/>
      <c r="AV24" s="249"/>
      <c r="AW24" s="249"/>
      <c r="AX24" s="249"/>
      <c r="AY24" s="249"/>
      <c r="AZ24" s="249"/>
      <c r="BA24" s="249"/>
      <c r="BB24" s="249"/>
      <c r="BC24" s="249"/>
      <c r="BD24" s="250"/>
      <c r="BE24" s="251" t="s">
        <v>178</v>
      </c>
      <c r="BF24" s="252"/>
      <c r="BG24" s="252"/>
      <c r="BH24" s="253"/>
      <c r="BI24" s="262" t="s">
        <v>178</v>
      </c>
      <c r="BJ24" s="262"/>
      <c r="BK24" s="262"/>
      <c r="BL24" s="263"/>
    </row>
    <row r="25" spans="1:65" ht="28.5" customHeight="1">
      <c r="A25" s="217">
        <v>5</v>
      </c>
      <c r="B25" s="218"/>
      <c r="C25" s="218"/>
      <c r="D25" s="219"/>
      <c r="E25" s="223"/>
      <c r="F25" s="153"/>
      <c r="G25" s="154"/>
      <c r="H25" s="228"/>
      <c r="I25" s="228"/>
      <c r="J25" s="228"/>
      <c r="K25" s="228"/>
      <c r="L25" s="228"/>
      <c r="M25" s="228"/>
      <c r="N25" s="228"/>
      <c r="O25" s="229"/>
      <c r="P25" s="233"/>
      <c r="Q25" s="233"/>
      <c r="R25" s="233"/>
      <c r="S25" s="233"/>
      <c r="T25" s="233"/>
      <c r="U25" s="233"/>
      <c r="V25" s="233"/>
      <c r="W25" s="233"/>
      <c r="X25" s="233"/>
      <c r="Y25" s="234"/>
      <c r="Z25" s="237"/>
      <c r="AA25" s="238"/>
      <c r="AB25" s="238"/>
      <c r="AC25" s="238"/>
      <c r="AD25" s="238"/>
      <c r="AE25" s="238"/>
      <c r="AF25" s="238"/>
      <c r="AG25" s="238"/>
      <c r="AH25" s="239"/>
      <c r="AI25" s="233"/>
      <c r="AJ25" s="233"/>
      <c r="AK25" s="233"/>
      <c r="AL25" s="233"/>
      <c r="AM25" s="233"/>
      <c r="AN25" s="233"/>
      <c r="AO25" s="233"/>
      <c r="AP25" s="233"/>
      <c r="AQ25" s="234"/>
      <c r="AR25" s="245"/>
      <c r="AS25" s="246"/>
      <c r="AT25" s="246"/>
      <c r="AU25" s="246"/>
      <c r="AV25" s="246"/>
      <c r="AW25" s="246"/>
      <c r="AX25" s="246"/>
      <c r="AY25" s="246"/>
      <c r="AZ25" s="246"/>
      <c r="BA25" s="246"/>
      <c r="BB25" s="246"/>
      <c r="BC25" s="246"/>
      <c r="BD25" s="246"/>
      <c r="BE25" s="246"/>
      <c r="BF25" s="246"/>
      <c r="BG25" s="246"/>
      <c r="BH25" s="246"/>
      <c r="BI25" s="246"/>
      <c r="BJ25" s="246"/>
      <c r="BK25" s="246"/>
      <c r="BL25" s="247"/>
    </row>
    <row r="26" spans="1:65" ht="13.5" customHeight="1" thickBot="1">
      <c r="A26" s="220"/>
      <c r="B26" s="221"/>
      <c r="C26" s="221"/>
      <c r="D26" s="222"/>
      <c r="E26" s="224"/>
      <c r="F26" s="225"/>
      <c r="G26" s="226"/>
      <c r="H26" s="231"/>
      <c r="I26" s="231"/>
      <c r="J26" s="231"/>
      <c r="K26" s="231"/>
      <c r="L26" s="231"/>
      <c r="M26" s="231"/>
      <c r="N26" s="231"/>
      <c r="O26" s="232"/>
      <c r="P26" s="235"/>
      <c r="Q26" s="235"/>
      <c r="R26" s="235"/>
      <c r="S26" s="235"/>
      <c r="T26" s="235"/>
      <c r="U26" s="235"/>
      <c r="V26" s="235"/>
      <c r="W26" s="235"/>
      <c r="X26" s="235"/>
      <c r="Y26" s="236"/>
      <c r="Z26" s="240"/>
      <c r="AA26" s="241"/>
      <c r="AB26" s="241"/>
      <c r="AC26" s="241"/>
      <c r="AD26" s="241"/>
      <c r="AE26" s="241"/>
      <c r="AF26" s="241"/>
      <c r="AG26" s="241"/>
      <c r="AH26" s="242"/>
      <c r="AI26" s="235"/>
      <c r="AJ26" s="235"/>
      <c r="AK26" s="235"/>
      <c r="AL26" s="235"/>
      <c r="AM26" s="235"/>
      <c r="AN26" s="235"/>
      <c r="AO26" s="235"/>
      <c r="AP26" s="589"/>
      <c r="AQ26" s="590"/>
      <c r="AR26" s="576" t="s">
        <v>177</v>
      </c>
      <c r="AS26" s="577"/>
      <c r="AT26" s="577"/>
      <c r="AU26" s="577"/>
      <c r="AV26" s="577"/>
      <c r="AW26" s="577"/>
      <c r="AX26" s="577"/>
      <c r="AY26" s="577"/>
      <c r="AZ26" s="577"/>
      <c r="BA26" s="577"/>
      <c r="BB26" s="577"/>
      <c r="BC26" s="577"/>
      <c r="BD26" s="578"/>
      <c r="BE26" s="579" t="s">
        <v>178</v>
      </c>
      <c r="BF26" s="580"/>
      <c r="BG26" s="580"/>
      <c r="BH26" s="581"/>
      <c r="BI26" s="582" t="s">
        <v>178</v>
      </c>
      <c r="BJ26" s="582"/>
      <c r="BK26" s="582"/>
      <c r="BL26" s="583"/>
    </row>
    <row r="27" spans="1:65" ht="15" customHeight="1">
      <c r="A27" s="599" t="s">
        <v>85</v>
      </c>
      <c r="B27" s="260"/>
      <c r="C27" s="260"/>
      <c r="D27" s="600"/>
      <c r="E27" s="177" t="s">
        <v>86</v>
      </c>
      <c r="F27" s="178"/>
      <c r="G27" s="178"/>
      <c r="H27" s="178"/>
      <c r="I27" s="178"/>
      <c r="J27" s="178"/>
      <c r="K27" s="178"/>
      <c r="L27" s="178"/>
      <c r="M27" s="178"/>
      <c r="N27" s="178"/>
      <c r="O27" s="178"/>
      <c r="P27" s="178"/>
      <c r="Q27" s="178"/>
      <c r="R27" s="178"/>
      <c r="S27" s="178"/>
      <c r="T27" s="178"/>
      <c r="U27" s="178"/>
      <c r="V27" s="624"/>
      <c r="W27" s="260" t="s">
        <v>87</v>
      </c>
      <c r="X27" s="260"/>
      <c r="Y27" s="260"/>
      <c r="Z27" s="260"/>
      <c r="AA27" s="260"/>
      <c r="AB27" s="260"/>
      <c r="AC27" s="260"/>
      <c r="AD27" s="260"/>
      <c r="AE27" s="260"/>
      <c r="AF27" s="600" t="s">
        <v>88</v>
      </c>
      <c r="AG27" s="178"/>
      <c r="AH27" s="178"/>
      <c r="AI27" s="178"/>
      <c r="AJ27" s="624"/>
      <c r="AK27" s="625" t="s">
        <v>218</v>
      </c>
      <c r="AL27" s="626"/>
      <c r="AM27" s="626"/>
      <c r="AN27" s="626"/>
      <c r="AO27" s="626"/>
      <c r="AP27" s="610" t="s">
        <v>196</v>
      </c>
      <c r="AQ27" s="611"/>
      <c r="AR27" s="611"/>
      <c r="AS27" s="584" t="s">
        <v>221</v>
      </c>
      <c r="AT27" s="585"/>
      <c r="AU27" s="46" t="s">
        <v>197</v>
      </c>
      <c r="AV27" s="46"/>
      <c r="AW27" s="46"/>
      <c r="AX27" s="46"/>
      <c r="AY27" s="46"/>
      <c r="AZ27" s="46"/>
      <c r="BA27" s="46"/>
      <c r="BB27" s="46"/>
      <c r="BC27" s="46"/>
      <c r="BD27" s="585" t="s">
        <v>221</v>
      </c>
      <c r="BE27" s="585"/>
      <c r="BF27" s="46" t="s">
        <v>198</v>
      </c>
      <c r="BG27" s="46"/>
      <c r="BH27" s="47"/>
      <c r="BI27" s="47"/>
      <c r="BJ27" s="47"/>
      <c r="BK27" s="47"/>
      <c r="BL27" s="48"/>
    </row>
    <row r="28" spans="1:65" ht="18" customHeight="1">
      <c r="A28" s="601"/>
      <c r="B28" s="602"/>
      <c r="C28" s="602"/>
      <c r="D28" s="603"/>
      <c r="E28" s="591" t="s">
        <v>219</v>
      </c>
      <c r="F28" s="592"/>
      <c r="G28" s="593"/>
      <c r="H28" s="594"/>
      <c r="I28" s="594"/>
      <c r="J28" s="594"/>
      <c r="K28" s="594"/>
      <c r="L28" s="594"/>
      <c r="M28" s="594"/>
      <c r="N28" s="594"/>
      <c r="O28" s="594"/>
      <c r="P28" s="594"/>
      <c r="Q28" s="594"/>
      <c r="R28" s="594"/>
      <c r="S28" s="594"/>
      <c r="T28" s="594"/>
      <c r="U28" s="594"/>
      <c r="V28" s="595"/>
      <c r="W28" s="596"/>
      <c r="X28" s="594"/>
      <c r="Y28" s="594"/>
      <c r="Z28" s="594"/>
      <c r="AA28" s="594"/>
      <c r="AB28" s="594"/>
      <c r="AC28" s="594"/>
      <c r="AD28" s="594"/>
      <c r="AE28" s="595"/>
      <c r="AF28" s="597"/>
      <c r="AG28" s="598"/>
      <c r="AH28" s="598"/>
      <c r="AI28" s="598" t="s">
        <v>89</v>
      </c>
      <c r="AJ28" s="592"/>
      <c r="AK28" s="622"/>
      <c r="AL28" s="623"/>
      <c r="AM28" s="623"/>
      <c r="AN28" s="623"/>
      <c r="AO28" s="623"/>
      <c r="AP28" s="612"/>
      <c r="AQ28" s="613"/>
      <c r="AR28" s="613"/>
      <c r="AS28" s="586" t="s">
        <v>221</v>
      </c>
      <c r="AT28" s="587"/>
      <c r="AU28" s="49" t="s">
        <v>200</v>
      </c>
      <c r="AX28" s="49"/>
      <c r="AY28" s="49"/>
      <c r="AZ28" s="49"/>
      <c r="BA28" s="49"/>
      <c r="BB28" s="49"/>
      <c r="BC28" s="49" t="s">
        <v>201</v>
      </c>
      <c r="BD28" s="588"/>
      <c r="BE28" s="588"/>
      <c r="BF28" s="588"/>
      <c r="BG28" s="588"/>
      <c r="BH28" s="588"/>
      <c r="BI28" s="588"/>
      <c r="BJ28" s="588"/>
      <c r="BK28" s="588"/>
      <c r="BL28" s="50" t="s">
        <v>202</v>
      </c>
      <c r="BM28" s="44" t="s">
        <v>203</v>
      </c>
    </row>
    <row r="29" spans="1:65" ht="18" customHeight="1">
      <c r="A29" s="604"/>
      <c r="B29" s="605"/>
      <c r="C29" s="605"/>
      <c r="D29" s="606"/>
      <c r="E29" s="591" t="s">
        <v>220</v>
      </c>
      <c r="F29" s="592"/>
      <c r="G29" s="593"/>
      <c r="H29" s="594"/>
      <c r="I29" s="594"/>
      <c r="J29" s="594"/>
      <c r="K29" s="594"/>
      <c r="L29" s="594"/>
      <c r="M29" s="594"/>
      <c r="N29" s="594"/>
      <c r="O29" s="594"/>
      <c r="P29" s="594"/>
      <c r="Q29" s="594"/>
      <c r="R29" s="594"/>
      <c r="S29" s="594"/>
      <c r="T29" s="594"/>
      <c r="U29" s="594"/>
      <c r="V29" s="595"/>
      <c r="W29" s="596"/>
      <c r="X29" s="594"/>
      <c r="Y29" s="594"/>
      <c r="Z29" s="594"/>
      <c r="AA29" s="594"/>
      <c r="AB29" s="594"/>
      <c r="AC29" s="594"/>
      <c r="AD29" s="594"/>
      <c r="AE29" s="595"/>
      <c r="AF29" s="597"/>
      <c r="AG29" s="598"/>
      <c r="AH29" s="598"/>
      <c r="AI29" s="598" t="s">
        <v>89</v>
      </c>
      <c r="AJ29" s="592"/>
      <c r="AK29" s="593"/>
      <c r="AL29" s="594"/>
      <c r="AM29" s="594"/>
      <c r="AN29" s="594"/>
      <c r="AO29" s="594"/>
      <c r="AP29" s="612"/>
      <c r="AQ29" s="613"/>
      <c r="AR29" s="613"/>
      <c r="AS29" s="586" t="s">
        <v>221</v>
      </c>
      <c r="AT29" s="587"/>
      <c r="AU29" s="49" t="s">
        <v>205</v>
      </c>
      <c r="AX29" s="49"/>
      <c r="AY29" s="49"/>
      <c r="AZ29" s="49"/>
      <c r="BA29" s="49"/>
      <c r="BB29" s="49"/>
      <c r="BC29" s="49"/>
      <c r="BD29" s="153" t="s">
        <v>221</v>
      </c>
      <c r="BE29" s="153"/>
      <c r="BF29" s="49" t="s">
        <v>206</v>
      </c>
      <c r="BL29" s="50"/>
      <c r="BM29" s="82"/>
    </row>
    <row r="30" spans="1:65" ht="18" customHeight="1">
      <c r="A30" s="604"/>
      <c r="B30" s="605"/>
      <c r="C30" s="605"/>
      <c r="D30" s="606"/>
      <c r="E30" s="591" t="s">
        <v>207</v>
      </c>
      <c r="F30" s="592"/>
      <c r="G30" s="593"/>
      <c r="H30" s="594"/>
      <c r="I30" s="594"/>
      <c r="J30" s="594"/>
      <c r="K30" s="594"/>
      <c r="L30" s="594"/>
      <c r="M30" s="594"/>
      <c r="N30" s="594"/>
      <c r="O30" s="594"/>
      <c r="P30" s="594"/>
      <c r="Q30" s="594"/>
      <c r="R30" s="594"/>
      <c r="S30" s="594"/>
      <c r="T30" s="594"/>
      <c r="U30" s="594"/>
      <c r="V30" s="595"/>
      <c r="W30" s="596"/>
      <c r="X30" s="594"/>
      <c r="Y30" s="594"/>
      <c r="Z30" s="594"/>
      <c r="AA30" s="594"/>
      <c r="AB30" s="594"/>
      <c r="AC30" s="594"/>
      <c r="AD30" s="594"/>
      <c r="AE30" s="595"/>
      <c r="AF30" s="597"/>
      <c r="AG30" s="598"/>
      <c r="AH30" s="598"/>
      <c r="AI30" s="598" t="s">
        <v>89</v>
      </c>
      <c r="AJ30" s="592"/>
      <c r="AK30" s="593"/>
      <c r="AL30" s="594"/>
      <c r="AM30" s="594"/>
      <c r="AN30" s="594"/>
      <c r="AO30" s="594"/>
      <c r="AP30" s="612"/>
      <c r="AQ30" s="613"/>
      <c r="AR30" s="613"/>
      <c r="AS30" s="586" t="s">
        <v>221</v>
      </c>
      <c r="AT30" s="587"/>
      <c r="AU30" s="49" t="s">
        <v>117</v>
      </c>
      <c r="AV30" s="49"/>
      <c r="AW30" s="49"/>
      <c r="AX30" s="49"/>
      <c r="AY30" s="49"/>
      <c r="AZ30" s="49" t="s">
        <v>201</v>
      </c>
      <c r="BA30" s="628"/>
      <c r="BB30" s="628"/>
      <c r="BC30" s="628"/>
      <c r="BD30" s="628"/>
      <c r="BE30" s="628"/>
      <c r="BF30" s="628"/>
      <c r="BG30" s="628"/>
      <c r="BH30" s="628"/>
      <c r="BI30" s="628"/>
      <c r="BJ30" s="628"/>
      <c r="BK30" s="628"/>
      <c r="BL30" s="50" t="s">
        <v>202</v>
      </c>
    </row>
    <row r="31" spans="1:65" ht="18" customHeight="1" thickBot="1">
      <c r="A31" s="607"/>
      <c r="B31" s="608"/>
      <c r="C31" s="608"/>
      <c r="D31" s="609"/>
      <c r="E31" s="629" t="s">
        <v>208</v>
      </c>
      <c r="F31" s="630"/>
      <c r="G31" s="197"/>
      <c r="H31" s="198"/>
      <c r="I31" s="198"/>
      <c r="J31" s="198"/>
      <c r="K31" s="198"/>
      <c r="L31" s="198"/>
      <c r="M31" s="198"/>
      <c r="N31" s="198"/>
      <c r="O31" s="198"/>
      <c r="P31" s="198"/>
      <c r="Q31" s="198"/>
      <c r="R31" s="198"/>
      <c r="S31" s="198"/>
      <c r="T31" s="198"/>
      <c r="U31" s="198"/>
      <c r="V31" s="199"/>
      <c r="W31" s="631"/>
      <c r="X31" s="198"/>
      <c r="Y31" s="198"/>
      <c r="Z31" s="198"/>
      <c r="AA31" s="198"/>
      <c r="AB31" s="198"/>
      <c r="AC31" s="198"/>
      <c r="AD31" s="198"/>
      <c r="AE31" s="199"/>
      <c r="AF31" s="632"/>
      <c r="AG31" s="633"/>
      <c r="AH31" s="633"/>
      <c r="AI31" s="633" t="s">
        <v>89</v>
      </c>
      <c r="AJ31" s="630"/>
      <c r="AK31" s="197"/>
      <c r="AL31" s="198"/>
      <c r="AM31" s="198"/>
      <c r="AN31" s="198"/>
      <c r="AO31" s="198"/>
      <c r="AP31" s="612"/>
      <c r="AQ31" s="613"/>
      <c r="AR31" s="613"/>
      <c r="AS31" s="51"/>
      <c r="AT31" s="52"/>
      <c r="AU31" s="53"/>
      <c r="AV31" s="52"/>
      <c r="AW31" s="52"/>
      <c r="AX31" s="52"/>
      <c r="AY31" s="52"/>
      <c r="AZ31" s="53"/>
      <c r="BA31" s="53"/>
      <c r="BB31" s="53"/>
      <c r="BC31" s="53"/>
      <c r="BD31" s="53"/>
      <c r="BE31" s="53"/>
      <c r="BF31" s="53"/>
      <c r="BG31" s="53"/>
      <c r="BH31" s="53"/>
      <c r="BI31" s="53"/>
      <c r="BJ31" s="53"/>
      <c r="BK31" s="53"/>
      <c r="BL31" s="54"/>
    </row>
    <row r="32" spans="1:65" ht="18" customHeight="1" thickBot="1">
      <c r="A32" s="499" t="s">
        <v>209</v>
      </c>
      <c r="B32" s="269"/>
      <c r="C32" s="269"/>
      <c r="D32" s="269"/>
      <c r="E32" s="269"/>
      <c r="F32" s="269"/>
      <c r="G32" s="269"/>
      <c r="H32" s="269"/>
      <c r="I32" s="269"/>
      <c r="J32" s="269"/>
      <c r="K32" s="269"/>
      <c r="L32" s="269"/>
      <c r="M32" s="500"/>
      <c r="N32" s="29"/>
      <c r="O32" s="269" t="s">
        <v>224</v>
      </c>
      <c r="P32" s="269"/>
      <c r="Q32" s="29" t="s">
        <v>210</v>
      </c>
      <c r="R32" s="29"/>
      <c r="S32" s="29"/>
      <c r="T32" s="29"/>
      <c r="U32" s="29"/>
      <c r="V32" s="29"/>
      <c r="W32" s="55"/>
      <c r="X32" s="269" t="s">
        <v>221</v>
      </c>
      <c r="Y32" s="269"/>
      <c r="Z32" s="29" t="s">
        <v>211</v>
      </c>
      <c r="AA32" s="29"/>
      <c r="AB32" s="29"/>
      <c r="AC32" s="29"/>
      <c r="AD32" s="29"/>
      <c r="AE32" s="29"/>
      <c r="AF32" s="29"/>
      <c r="AP32" s="612"/>
      <c r="AQ32" s="613"/>
      <c r="AR32" s="613"/>
      <c r="AS32" s="616" t="s">
        <v>212</v>
      </c>
      <c r="AT32" s="589"/>
      <c r="AU32" s="589"/>
      <c r="AV32" s="589"/>
      <c r="AW32" s="617"/>
      <c r="AX32" s="620" t="s">
        <v>98</v>
      </c>
      <c r="AY32" s="392"/>
      <c r="AZ32" s="392"/>
      <c r="BA32" s="621"/>
      <c r="BB32" s="634"/>
      <c r="BC32" s="634"/>
      <c r="BD32" s="634"/>
      <c r="BE32" s="634"/>
      <c r="BF32" s="634"/>
      <c r="BG32" s="634"/>
      <c r="BH32" s="634"/>
      <c r="BI32" s="634"/>
      <c r="BJ32" s="634"/>
      <c r="BK32" s="634"/>
      <c r="BL32" s="635"/>
    </row>
    <row r="33" spans="1:65" ht="18" customHeight="1" thickBot="1">
      <c r="A33" s="512" t="s">
        <v>213</v>
      </c>
      <c r="B33" s="172"/>
      <c r="C33" s="172"/>
      <c r="D33" s="172"/>
      <c r="E33" s="172"/>
      <c r="F33" s="172"/>
      <c r="G33" s="172"/>
      <c r="H33" s="172"/>
      <c r="I33" s="56"/>
      <c r="J33" s="269" t="s">
        <v>221</v>
      </c>
      <c r="K33" s="269"/>
      <c r="L33" s="29" t="s">
        <v>210</v>
      </c>
      <c r="M33" s="29"/>
      <c r="N33" s="29"/>
      <c r="O33" s="29"/>
      <c r="P33" s="29"/>
      <c r="Q33" s="29"/>
      <c r="R33" s="29"/>
      <c r="S33" s="29"/>
      <c r="T33" s="269" t="s">
        <v>221</v>
      </c>
      <c r="U33" s="269"/>
      <c r="V33" s="29" t="s">
        <v>211</v>
      </c>
      <c r="W33" s="29"/>
      <c r="X33" s="29"/>
      <c r="Y33" s="29"/>
      <c r="Z33" s="29"/>
      <c r="AA33" s="29"/>
      <c r="AB33" s="29"/>
      <c r="AC33" s="29"/>
      <c r="AD33" s="29"/>
      <c r="AE33" s="29"/>
      <c r="AF33" s="29"/>
      <c r="AG33" s="30"/>
      <c r="AH33" s="30"/>
      <c r="AI33" s="30"/>
      <c r="AJ33" s="30"/>
      <c r="AK33" s="30"/>
      <c r="AL33" s="30"/>
      <c r="AM33" s="30"/>
      <c r="AN33" s="30"/>
      <c r="AO33" s="57"/>
      <c r="AP33" s="614"/>
      <c r="AQ33" s="615"/>
      <c r="AR33" s="615"/>
      <c r="AS33" s="618"/>
      <c r="AT33" s="290"/>
      <c r="AU33" s="290"/>
      <c r="AV33" s="290"/>
      <c r="AW33" s="619"/>
      <c r="AX33" s="370" t="s">
        <v>100</v>
      </c>
      <c r="AY33" s="213"/>
      <c r="AZ33" s="213"/>
      <c r="BA33" s="636"/>
      <c r="BB33" s="373"/>
      <c r="BC33" s="373"/>
      <c r="BD33" s="373"/>
      <c r="BE33" s="373"/>
      <c r="BF33" s="373"/>
      <c r="BG33" s="373"/>
      <c r="BH33" s="373"/>
      <c r="BI33" s="373"/>
      <c r="BJ33" s="373"/>
      <c r="BK33" s="373"/>
      <c r="BL33" s="627"/>
    </row>
    <row r="34" spans="1:65" ht="18" customHeight="1">
      <c r="A34" s="356" t="s">
        <v>78</v>
      </c>
      <c r="B34" s="357"/>
      <c r="C34" s="357"/>
      <c r="D34" s="357"/>
      <c r="E34" s="357"/>
      <c r="F34" s="357"/>
      <c r="G34" s="357"/>
      <c r="H34" s="358"/>
      <c r="I34" s="547"/>
      <c r="J34" s="548"/>
      <c r="K34" s="548"/>
      <c r="L34" s="548"/>
      <c r="M34" s="548"/>
      <c r="N34" s="548"/>
      <c r="O34" s="548"/>
      <c r="P34" s="548"/>
      <c r="Q34" s="548"/>
      <c r="R34" s="548"/>
      <c r="S34" s="548"/>
      <c r="T34" s="548"/>
      <c r="U34" s="548"/>
      <c r="V34" s="548"/>
      <c r="W34" s="548"/>
      <c r="X34" s="548"/>
      <c r="Y34" s="548"/>
      <c r="Z34" s="548"/>
      <c r="AA34" s="549"/>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3"/>
      <c r="BG34" s="363"/>
      <c r="BH34" s="363"/>
      <c r="BI34" s="363"/>
      <c r="BJ34" s="363"/>
      <c r="BK34" s="363"/>
      <c r="BL34" s="365"/>
    </row>
    <row r="35" spans="1:65" ht="42" customHeight="1" thickBot="1">
      <c r="A35" s="359"/>
      <c r="B35" s="360"/>
      <c r="C35" s="360"/>
      <c r="D35" s="360"/>
      <c r="E35" s="360"/>
      <c r="F35" s="360"/>
      <c r="G35" s="360"/>
      <c r="H35" s="361"/>
      <c r="I35" s="326" t="str">
        <f>+IF(OR(I34="基盤研究費",I34="先方負担",I34=""),"",IF(I34="大学運営経費","予算名称",IF(I34="科研費","代表or     学外分担or学内分担",IF(I34="その他","詳細","資金(ﾌﾟﾛｼﾞｪｸﾄ)名称"))))</f>
        <v/>
      </c>
      <c r="J35" s="327"/>
      <c r="K35" s="327"/>
      <c r="L35" s="327"/>
      <c r="M35" s="327"/>
      <c r="N35" s="324" t="s">
        <v>121</v>
      </c>
      <c r="O35" s="324"/>
      <c r="P35" s="324"/>
      <c r="Q35" s="324"/>
      <c r="R35" s="324"/>
      <c r="S35" s="324"/>
      <c r="T35" s="324"/>
      <c r="U35" s="324"/>
      <c r="V35" s="366"/>
      <c r="W35" s="326" t="str">
        <f>+IF(OR(I34="基盤研究費",I34="先方負担",I34="大学運営経費",I34="その他",I34=""),"",IF(I34="科研費","種目","経費区分（直接or間接）"))</f>
        <v/>
      </c>
      <c r="X35" s="327"/>
      <c r="Y35" s="327"/>
      <c r="Z35" s="327"/>
      <c r="AA35" s="327"/>
      <c r="AB35" s="324" t="s">
        <v>121</v>
      </c>
      <c r="AC35" s="324"/>
      <c r="AD35" s="324"/>
      <c r="AE35" s="324"/>
      <c r="AF35" s="324"/>
      <c r="AG35" s="324"/>
      <c r="AH35" s="324"/>
      <c r="AI35" s="324"/>
      <c r="AJ35" s="325"/>
      <c r="AK35" s="326" t="str">
        <f>+IF(OR(I34="基盤研究費",I34="先方負担",I34="大学運営経費",I34="その他",I34=""),"",IF(I34="科研費","研究代表者名","ﾌﾟﾛｼﾞｪｸﾄNo.(ｺｰﾄﾞ)"))</f>
        <v/>
      </c>
      <c r="AL35" s="327"/>
      <c r="AM35" s="327"/>
      <c r="AN35" s="327"/>
      <c r="AO35" s="327"/>
      <c r="AP35" s="324" t="s">
        <v>121</v>
      </c>
      <c r="AQ35" s="324"/>
      <c r="AR35" s="324"/>
      <c r="AS35" s="324"/>
      <c r="AT35" s="324"/>
      <c r="AU35" s="324"/>
      <c r="AV35" s="324"/>
      <c r="AW35" s="366"/>
      <c r="AX35" s="325"/>
      <c r="AY35" s="326" t="str">
        <f>IF(I34="科研費","ﾌﾟﾛｼﾞｪｸﾄNo.(ｺｰﾄﾞ)","")</f>
        <v/>
      </c>
      <c r="AZ35" s="327"/>
      <c r="BA35" s="327"/>
      <c r="BB35" s="327"/>
      <c r="BC35" s="327"/>
      <c r="BD35" s="324" t="s">
        <v>121</v>
      </c>
      <c r="BE35" s="324"/>
      <c r="BF35" s="324"/>
      <c r="BG35" s="324"/>
      <c r="BH35" s="324"/>
      <c r="BI35" s="324"/>
      <c r="BJ35" s="324"/>
      <c r="BK35" s="324"/>
      <c r="BL35" s="328"/>
    </row>
    <row r="36" spans="1:65" ht="12.75" customHeight="1">
      <c r="A36" s="41" t="s">
        <v>113</v>
      </c>
      <c r="C36" s="58"/>
      <c r="D36" s="58"/>
      <c r="E36" s="58"/>
      <c r="F36" s="58"/>
      <c r="G36" s="58"/>
      <c r="H36" s="58"/>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row>
    <row r="37" spans="1:65" ht="12.75" customHeight="1">
      <c r="A37" s="41" t="s">
        <v>114</v>
      </c>
      <c r="C37" s="58"/>
      <c r="D37" s="58"/>
      <c r="E37" s="58"/>
      <c r="F37" s="58"/>
      <c r="G37" s="58"/>
      <c r="H37" s="58"/>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row>
    <row r="38" spans="1:65" ht="12.75" customHeight="1">
      <c r="A38" s="41" t="s">
        <v>214</v>
      </c>
      <c r="C38" s="58"/>
      <c r="D38" s="58"/>
      <c r="E38" s="58"/>
      <c r="F38" s="58"/>
      <c r="G38" s="58"/>
      <c r="H38" s="58"/>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row>
    <row r="39" spans="1:65" ht="12.75" customHeight="1">
      <c r="A39" s="41"/>
      <c r="C39" s="58"/>
      <c r="D39" s="58"/>
      <c r="E39" s="58"/>
      <c r="F39" s="58"/>
      <c r="G39" s="58"/>
      <c r="H39" s="58"/>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row>
    <row r="40" spans="1:65" ht="12.75" customHeight="1">
      <c r="A40" s="41" t="s">
        <v>118</v>
      </c>
      <c r="C40" s="41"/>
      <c r="D40" s="58"/>
      <c r="E40" s="58"/>
      <c r="F40" s="58"/>
      <c r="G40" s="58"/>
      <c r="H40" s="58"/>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row>
    <row r="41" spans="1:65" ht="12.75" customHeight="1">
      <c r="A41" s="41"/>
      <c r="C41" s="58"/>
      <c r="D41" s="58"/>
      <c r="E41" s="58"/>
      <c r="F41" s="58"/>
      <c r="G41" s="58"/>
      <c r="H41" s="58"/>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row>
    <row r="42" spans="1:65" ht="12.75" customHeight="1">
      <c r="A42" s="41"/>
      <c r="B42" s="11" t="s">
        <v>215</v>
      </c>
      <c r="C42" s="58"/>
      <c r="D42" s="58"/>
      <c r="E42" s="58"/>
      <c r="F42" s="58"/>
      <c r="G42" s="58"/>
      <c r="H42" s="58"/>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row>
    <row r="43" spans="1:65" ht="12.75" customHeight="1">
      <c r="A43" s="41"/>
      <c r="C43" s="527"/>
      <c r="D43" s="528"/>
      <c r="E43" s="528"/>
      <c r="F43" s="528"/>
      <c r="G43" s="528"/>
      <c r="H43" s="528"/>
      <c r="I43" s="528"/>
      <c r="J43" s="528"/>
      <c r="K43" s="528"/>
      <c r="L43" s="528"/>
      <c r="M43" s="528"/>
      <c r="N43" s="528"/>
      <c r="O43" s="528"/>
      <c r="P43" s="528"/>
      <c r="Q43" s="528"/>
      <c r="R43" s="528"/>
      <c r="S43" s="528"/>
      <c r="T43" s="528"/>
      <c r="U43" s="528"/>
      <c r="V43" s="528"/>
      <c r="W43" s="528"/>
      <c r="X43" s="528"/>
      <c r="Y43" s="528"/>
      <c r="Z43" s="528"/>
      <c r="AA43" s="528"/>
      <c r="AB43" s="528"/>
      <c r="AC43" s="528"/>
      <c r="AD43" s="528"/>
      <c r="AE43" s="528"/>
      <c r="AF43" s="528"/>
      <c r="AG43" s="528"/>
      <c r="AH43" s="528"/>
      <c r="AI43" s="528"/>
      <c r="AJ43" s="528"/>
      <c r="AK43" s="528"/>
      <c r="AL43" s="528"/>
      <c r="AM43" s="528"/>
      <c r="AN43" s="528"/>
      <c r="AO43" s="528"/>
      <c r="AP43" s="528"/>
      <c r="AQ43" s="528"/>
      <c r="AR43" s="528"/>
      <c r="AS43" s="528"/>
      <c r="AT43" s="528"/>
      <c r="AU43" s="528"/>
      <c r="AV43" s="528"/>
      <c r="AW43" s="528"/>
      <c r="AX43" s="528"/>
      <c r="AY43" s="528"/>
      <c r="AZ43" s="528"/>
      <c r="BA43" s="528"/>
      <c r="BB43" s="528"/>
      <c r="BC43" s="528"/>
      <c r="BD43" s="528"/>
      <c r="BE43" s="528"/>
      <c r="BF43" s="528"/>
      <c r="BG43" s="528"/>
      <c r="BH43" s="528"/>
      <c r="BI43" s="528"/>
      <c r="BJ43" s="528"/>
      <c r="BK43" s="528"/>
      <c r="BL43" s="529"/>
    </row>
    <row r="44" spans="1:65" ht="12.75" customHeight="1">
      <c r="A44" s="41"/>
      <c r="C44" s="530"/>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N44" s="531"/>
      <c r="AO44" s="531"/>
      <c r="AP44" s="531"/>
      <c r="AQ44" s="531"/>
      <c r="AR44" s="531"/>
      <c r="AS44" s="531"/>
      <c r="AT44" s="531"/>
      <c r="AU44" s="531"/>
      <c r="AV44" s="531"/>
      <c r="AW44" s="531"/>
      <c r="AX44" s="531"/>
      <c r="AY44" s="531"/>
      <c r="AZ44" s="531"/>
      <c r="BA44" s="531"/>
      <c r="BB44" s="531"/>
      <c r="BC44" s="531"/>
      <c r="BD44" s="531"/>
      <c r="BE44" s="531"/>
      <c r="BF44" s="531"/>
      <c r="BG44" s="531"/>
      <c r="BH44" s="531"/>
      <c r="BI44" s="531"/>
      <c r="BJ44" s="531"/>
      <c r="BK44" s="531"/>
      <c r="BL44" s="532"/>
    </row>
    <row r="45" spans="1:65" ht="12.75" customHeight="1">
      <c r="A45" s="41"/>
      <c r="C45" s="530"/>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N45" s="531"/>
      <c r="AO45" s="531"/>
      <c r="AP45" s="531"/>
      <c r="AQ45" s="531"/>
      <c r="AR45" s="531"/>
      <c r="AS45" s="531"/>
      <c r="AT45" s="531"/>
      <c r="AU45" s="531"/>
      <c r="AV45" s="531"/>
      <c r="AW45" s="531"/>
      <c r="AX45" s="531"/>
      <c r="AY45" s="531"/>
      <c r="AZ45" s="531"/>
      <c r="BA45" s="531"/>
      <c r="BB45" s="531"/>
      <c r="BC45" s="531"/>
      <c r="BD45" s="531"/>
      <c r="BE45" s="531"/>
      <c r="BF45" s="531"/>
      <c r="BG45" s="531"/>
      <c r="BH45" s="531"/>
      <c r="BI45" s="531"/>
      <c r="BJ45" s="531"/>
      <c r="BK45" s="531"/>
      <c r="BL45" s="532"/>
    </row>
    <row r="46" spans="1:65" ht="12.75" customHeight="1">
      <c r="A46" s="41"/>
      <c r="C46" s="530"/>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1"/>
      <c r="BI46" s="531"/>
      <c r="BJ46" s="531"/>
      <c r="BK46" s="531"/>
      <c r="BL46" s="532"/>
    </row>
    <row r="47" spans="1:65" ht="12.75" customHeight="1">
      <c r="A47" s="41"/>
      <c r="C47" s="530"/>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1"/>
      <c r="BI47" s="531"/>
      <c r="BJ47" s="531"/>
      <c r="BK47" s="531"/>
      <c r="BL47" s="532"/>
    </row>
    <row r="48" spans="1:65" ht="12.75" customHeight="1">
      <c r="A48" s="41"/>
      <c r="C48" s="530"/>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c r="BK48" s="531"/>
      <c r="BL48" s="532"/>
      <c r="BM48" s="82"/>
    </row>
    <row r="49" spans="1:65" ht="12.75" customHeight="1">
      <c r="A49" s="41"/>
      <c r="C49" s="530"/>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N49" s="531"/>
      <c r="AO49" s="531"/>
      <c r="AP49" s="531"/>
      <c r="AQ49" s="531"/>
      <c r="AR49" s="531"/>
      <c r="AS49" s="531"/>
      <c r="AT49" s="531"/>
      <c r="AU49" s="531"/>
      <c r="AV49" s="531"/>
      <c r="AW49" s="531"/>
      <c r="AX49" s="531"/>
      <c r="AY49" s="531"/>
      <c r="AZ49" s="531"/>
      <c r="BA49" s="531"/>
      <c r="BB49" s="531"/>
      <c r="BC49" s="531"/>
      <c r="BD49" s="531"/>
      <c r="BE49" s="531"/>
      <c r="BF49" s="531"/>
      <c r="BG49" s="531"/>
      <c r="BH49" s="531"/>
      <c r="BI49" s="531"/>
      <c r="BJ49" s="531"/>
      <c r="BK49" s="531"/>
      <c r="BL49" s="532"/>
      <c r="BM49" s="82"/>
    </row>
    <row r="50" spans="1:65" ht="12.75" customHeight="1">
      <c r="A50" s="41"/>
      <c r="C50" s="533"/>
      <c r="D50" s="534"/>
      <c r="E50" s="534"/>
      <c r="F50" s="534"/>
      <c r="G50" s="534"/>
      <c r="H50" s="534"/>
      <c r="I50" s="534"/>
      <c r="J50" s="534"/>
      <c r="K50" s="534"/>
      <c r="L50" s="534"/>
      <c r="M50" s="534"/>
      <c r="N50" s="534"/>
      <c r="O50" s="534"/>
      <c r="P50" s="534"/>
      <c r="Q50" s="534"/>
      <c r="R50" s="534"/>
      <c r="S50" s="534"/>
      <c r="T50" s="534"/>
      <c r="U50" s="534"/>
      <c r="V50" s="534"/>
      <c r="W50" s="534"/>
      <c r="X50" s="534"/>
      <c r="Y50" s="534"/>
      <c r="Z50" s="534"/>
      <c r="AA50" s="534"/>
      <c r="AB50" s="534"/>
      <c r="AC50" s="534"/>
      <c r="AD50" s="534"/>
      <c r="AE50" s="534"/>
      <c r="AF50" s="534"/>
      <c r="AG50" s="534"/>
      <c r="AH50" s="534"/>
      <c r="AI50" s="534"/>
      <c r="AJ50" s="534"/>
      <c r="AK50" s="534"/>
      <c r="AL50" s="534"/>
      <c r="AM50" s="534"/>
      <c r="AN50" s="534"/>
      <c r="AO50" s="534"/>
      <c r="AP50" s="534"/>
      <c r="AQ50" s="534"/>
      <c r="AR50" s="534"/>
      <c r="AS50" s="534"/>
      <c r="AT50" s="534"/>
      <c r="AU50" s="534"/>
      <c r="AV50" s="534"/>
      <c r="AW50" s="534"/>
      <c r="AX50" s="534"/>
      <c r="AY50" s="534"/>
      <c r="AZ50" s="534"/>
      <c r="BA50" s="534"/>
      <c r="BB50" s="534"/>
      <c r="BC50" s="534"/>
      <c r="BD50" s="534"/>
      <c r="BE50" s="534"/>
      <c r="BF50" s="534"/>
      <c r="BG50" s="534"/>
      <c r="BH50" s="534"/>
      <c r="BI50" s="534"/>
      <c r="BJ50" s="534"/>
      <c r="BK50" s="534"/>
      <c r="BL50" s="535"/>
    </row>
    <row r="51" spans="1:65" ht="12.75" customHeight="1" thickBot="1">
      <c r="A51" s="41"/>
      <c r="C51" s="58"/>
      <c r="D51" s="58"/>
      <c r="E51" s="58"/>
      <c r="F51" s="58"/>
      <c r="G51" s="58"/>
      <c r="H51" s="58"/>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row>
    <row r="52" spans="1:65" ht="15" customHeight="1">
      <c r="A52" s="536" t="s">
        <v>82</v>
      </c>
      <c r="B52" s="537"/>
      <c r="C52" s="537"/>
      <c r="D52" s="537"/>
      <c r="E52" s="256" t="s">
        <v>216</v>
      </c>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6"/>
    </row>
    <row r="53" spans="1:65" ht="64.5" customHeight="1">
      <c r="A53" s="538" t="s">
        <v>90</v>
      </c>
      <c r="B53" s="539"/>
      <c r="C53" s="542">
        <v>1</v>
      </c>
      <c r="D53" s="543"/>
      <c r="E53" s="544"/>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L53" s="545"/>
      <c r="AM53" s="545"/>
      <c r="AN53" s="545"/>
      <c r="AO53" s="545"/>
      <c r="AP53" s="545"/>
      <c r="AQ53" s="545"/>
      <c r="AR53" s="545"/>
      <c r="AS53" s="545"/>
      <c r="AT53" s="545"/>
      <c r="AU53" s="545"/>
      <c r="AV53" s="545"/>
      <c r="AW53" s="545"/>
      <c r="AX53" s="545"/>
      <c r="AY53" s="545"/>
      <c r="AZ53" s="545"/>
      <c r="BA53" s="545"/>
      <c r="BB53" s="545"/>
      <c r="BC53" s="545"/>
      <c r="BD53" s="545"/>
      <c r="BE53" s="545"/>
      <c r="BF53" s="545"/>
      <c r="BG53" s="545"/>
      <c r="BH53" s="545"/>
      <c r="BI53" s="545"/>
      <c r="BJ53" s="545"/>
      <c r="BK53" s="545"/>
      <c r="BL53" s="546"/>
      <c r="BM53" s="550" t="s">
        <v>217</v>
      </c>
    </row>
    <row r="54" spans="1:65" ht="64.5" customHeight="1">
      <c r="A54" s="538"/>
      <c r="B54" s="539"/>
      <c r="C54" s="542">
        <v>2</v>
      </c>
      <c r="D54" s="543"/>
      <c r="E54" s="544"/>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L54" s="545"/>
      <c r="AM54" s="545"/>
      <c r="AN54" s="545"/>
      <c r="AO54" s="545"/>
      <c r="AP54" s="545"/>
      <c r="AQ54" s="545"/>
      <c r="AR54" s="545"/>
      <c r="AS54" s="545"/>
      <c r="AT54" s="545"/>
      <c r="AU54" s="545"/>
      <c r="AV54" s="545"/>
      <c r="AW54" s="545"/>
      <c r="AX54" s="545"/>
      <c r="AY54" s="545"/>
      <c r="AZ54" s="545"/>
      <c r="BA54" s="545"/>
      <c r="BB54" s="545"/>
      <c r="BC54" s="545"/>
      <c r="BD54" s="545"/>
      <c r="BE54" s="545"/>
      <c r="BF54" s="545"/>
      <c r="BG54" s="545"/>
      <c r="BH54" s="545"/>
      <c r="BI54" s="545"/>
      <c r="BJ54" s="545"/>
      <c r="BK54" s="545"/>
      <c r="BL54" s="546"/>
      <c r="BM54" s="550"/>
    </row>
    <row r="55" spans="1:65" ht="64.5" customHeight="1">
      <c r="A55" s="538"/>
      <c r="B55" s="539"/>
      <c r="C55" s="542">
        <v>3</v>
      </c>
      <c r="D55" s="543"/>
      <c r="E55" s="544"/>
      <c r="F55" s="545"/>
      <c r="G55" s="545"/>
      <c r="H55" s="545"/>
      <c r="I55" s="545"/>
      <c r="J55" s="545"/>
      <c r="K55" s="545"/>
      <c r="L55" s="545"/>
      <c r="M55" s="545"/>
      <c r="N55" s="545"/>
      <c r="O55" s="545"/>
      <c r="P55" s="545"/>
      <c r="Q55" s="545"/>
      <c r="R55" s="545"/>
      <c r="S55" s="545"/>
      <c r="T55" s="545"/>
      <c r="U55" s="545"/>
      <c r="V55" s="545"/>
      <c r="W55" s="545"/>
      <c r="X55" s="545"/>
      <c r="Y55" s="545"/>
      <c r="Z55" s="545"/>
      <c r="AA55" s="545"/>
      <c r="AB55" s="545"/>
      <c r="AC55" s="545"/>
      <c r="AD55" s="545"/>
      <c r="AE55" s="545"/>
      <c r="AF55" s="545"/>
      <c r="AG55" s="545"/>
      <c r="AH55" s="545"/>
      <c r="AI55" s="545"/>
      <c r="AJ55" s="545"/>
      <c r="AK55" s="545"/>
      <c r="AL55" s="545"/>
      <c r="AM55" s="545"/>
      <c r="AN55" s="545"/>
      <c r="AO55" s="545"/>
      <c r="AP55" s="545"/>
      <c r="AQ55" s="545"/>
      <c r="AR55" s="545"/>
      <c r="AS55" s="545"/>
      <c r="AT55" s="545"/>
      <c r="AU55" s="545"/>
      <c r="AV55" s="545"/>
      <c r="AW55" s="545"/>
      <c r="AX55" s="545"/>
      <c r="AY55" s="545"/>
      <c r="AZ55" s="545"/>
      <c r="BA55" s="545"/>
      <c r="BB55" s="545"/>
      <c r="BC55" s="545"/>
      <c r="BD55" s="545"/>
      <c r="BE55" s="545"/>
      <c r="BF55" s="545"/>
      <c r="BG55" s="545"/>
      <c r="BH55" s="545"/>
      <c r="BI55" s="545"/>
      <c r="BJ55" s="545"/>
      <c r="BK55" s="545"/>
      <c r="BL55" s="546"/>
      <c r="BM55" s="550"/>
    </row>
    <row r="56" spans="1:65" ht="64.5" customHeight="1">
      <c r="A56" s="538"/>
      <c r="B56" s="539"/>
      <c r="C56" s="542">
        <v>4</v>
      </c>
      <c r="D56" s="543"/>
      <c r="E56" s="544"/>
      <c r="F56" s="545"/>
      <c r="G56" s="545"/>
      <c r="H56" s="545"/>
      <c r="I56" s="545"/>
      <c r="J56" s="545"/>
      <c r="K56" s="545"/>
      <c r="L56" s="545"/>
      <c r="M56" s="545"/>
      <c r="N56" s="545"/>
      <c r="O56" s="545"/>
      <c r="P56" s="545"/>
      <c r="Q56" s="545"/>
      <c r="R56" s="545"/>
      <c r="S56" s="545"/>
      <c r="T56" s="545"/>
      <c r="U56" s="545"/>
      <c r="V56" s="545"/>
      <c r="W56" s="545"/>
      <c r="X56" s="545"/>
      <c r="Y56" s="545"/>
      <c r="Z56" s="545"/>
      <c r="AA56" s="545"/>
      <c r="AB56" s="545"/>
      <c r="AC56" s="545"/>
      <c r="AD56" s="545"/>
      <c r="AE56" s="545"/>
      <c r="AF56" s="545"/>
      <c r="AG56" s="545"/>
      <c r="AH56" s="545"/>
      <c r="AI56" s="545"/>
      <c r="AJ56" s="545"/>
      <c r="AK56" s="545"/>
      <c r="AL56" s="545"/>
      <c r="AM56" s="545"/>
      <c r="AN56" s="545"/>
      <c r="AO56" s="545"/>
      <c r="AP56" s="545"/>
      <c r="AQ56" s="545"/>
      <c r="AR56" s="545"/>
      <c r="AS56" s="545"/>
      <c r="AT56" s="545"/>
      <c r="AU56" s="545"/>
      <c r="AV56" s="545"/>
      <c r="AW56" s="545"/>
      <c r="AX56" s="545"/>
      <c r="AY56" s="545"/>
      <c r="AZ56" s="545"/>
      <c r="BA56" s="545"/>
      <c r="BB56" s="545"/>
      <c r="BC56" s="545"/>
      <c r="BD56" s="545"/>
      <c r="BE56" s="545"/>
      <c r="BF56" s="545"/>
      <c r="BG56" s="545"/>
      <c r="BH56" s="545"/>
      <c r="BI56" s="545"/>
      <c r="BJ56" s="545"/>
      <c r="BK56" s="545"/>
      <c r="BL56" s="546"/>
      <c r="BM56" s="550"/>
    </row>
    <row r="57" spans="1:65" ht="64.5" customHeight="1" thickBot="1">
      <c r="A57" s="540"/>
      <c r="B57" s="541"/>
      <c r="C57" s="551">
        <v>5</v>
      </c>
      <c r="D57" s="552"/>
      <c r="E57" s="553"/>
      <c r="F57" s="554"/>
      <c r="G57" s="554"/>
      <c r="H57" s="554"/>
      <c r="I57" s="554"/>
      <c r="J57" s="554"/>
      <c r="K57" s="554"/>
      <c r="L57" s="554"/>
      <c r="M57" s="554"/>
      <c r="N57" s="554"/>
      <c r="O57" s="554"/>
      <c r="P57" s="554"/>
      <c r="Q57" s="554"/>
      <c r="R57" s="554"/>
      <c r="S57" s="554"/>
      <c r="T57" s="554"/>
      <c r="U57" s="554"/>
      <c r="V57" s="554"/>
      <c r="W57" s="554"/>
      <c r="X57" s="554"/>
      <c r="Y57" s="554"/>
      <c r="Z57" s="554"/>
      <c r="AA57" s="554"/>
      <c r="AB57" s="554"/>
      <c r="AC57" s="554"/>
      <c r="AD57" s="554"/>
      <c r="AE57" s="554"/>
      <c r="AF57" s="554"/>
      <c r="AG57" s="554"/>
      <c r="AH57" s="554"/>
      <c r="AI57" s="554"/>
      <c r="AJ57" s="554"/>
      <c r="AK57" s="554"/>
      <c r="AL57" s="554"/>
      <c r="AM57" s="554"/>
      <c r="AN57" s="554"/>
      <c r="AO57" s="554"/>
      <c r="AP57" s="554"/>
      <c r="AQ57" s="554"/>
      <c r="AR57" s="554"/>
      <c r="AS57" s="554"/>
      <c r="AT57" s="554"/>
      <c r="AU57" s="554"/>
      <c r="AV57" s="554"/>
      <c r="AW57" s="554"/>
      <c r="AX57" s="554"/>
      <c r="AY57" s="554"/>
      <c r="AZ57" s="554"/>
      <c r="BA57" s="554"/>
      <c r="BB57" s="554"/>
      <c r="BC57" s="554"/>
      <c r="BD57" s="554"/>
      <c r="BE57" s="554"/>
      <c r="BF57" s="554"/>
      <c r="BG57" s="554"/>
      <c r="BH57" s="554"/>
      <c r="BI57" s="554"/>
      <c r="BJ57" s="554"/>
      <c r="BK57" s="554"/>
      <c r="BL57" s="555"/>
      <c r="BM57" s="550"/>
    </row>
    <row r="58" spans="1:65">
      <c r="A58" s="60" t="s">
        <v>91</v>
      </c>
    </row>
    <row r="59" spans="1:65">
      <c r="A59" s="60" t="s">
        <v>92</v>
      </c>
    </row>
    <row r="60" spans="1:65">
      <c r="A60" s="60" t="s">
        <v>93</v>
      </c>
    </row>
    <row r="61" spans="1:65">
      <c r="A61" s="60" t="s">
        <v>94</v>
      </c>
    </row>
  </sheetData>
  <mergeCells count="159">
    <mergeCell ref="BB32:BL32"/>
    <mergeCell ref="A33:H33"/>
    <mergeCell ref="AX33:BA33"/>
    <mergeCell ref="BM53:BM57"/>
    <mergeCell ref="C54:D54"/>
    <mergeCell ref="E54:BL54"/>
    <mergeCell ref="C55:D55"/>
    <mergeCell ref="E55:BL55"/>
    <mergeCell ref="C56:D56"/>
    <mergeCell ref="E56:BL56"/>
    <mergeCell ref="C57:D57"/>
    <mergeCell ref="E57:BL57"/>
    <mergeCell ref="BD35:BL35"/>
    <mergeCell ref="C43:BL50"/>
    <mergeCell ref="A52:D52"/>
    <mergeCell ref="E52:BL52"/>
    <mergeCell ref="A53:B57"/>
    <mergeCell ref="C53:D53"/>
    <mergeCell ref="E53:BL53"/>
    <mergeCell ref="A34:H35"/>
    <mergeCell ref="I34:AA34"/>
    <mergeCell ref="AB34:BL34"/>
    <mergeCell ref="I35:M35"/>
    <mergeCell ref="N35:V35"/>
    <mergeCell ref="W35:AA35"/>
    <mergeCell ref="AB35:AJ35"/>
    <mergeCell ref="AK35:AO35"/>
    <mergeCell ref="AP35:AX35"/>
    <mergeCell ref="AY35:BC35"/>
    <mergeCell ref="T33:U33"/>
    <mergeCell ref="E28:F28"/>
    <mergeCell ref="G28:V28"/>
    <mergeCell ref="W28:AE28"/>
    <mergeCell ref="AF28:AH28"/>
    <mergeCell ref="AI28:AJ28"/>
    <mergeCell ref="BB33:BL33"/>
    <mergeCell ref="BA30:BK30"/>
    <mergeCell ref="E31:F31"/>
    <mergeCell ref="G31:V31"/>
    <mergeCell ref="W31:AE31"/>
    <mergeCell ref="AF31:AH31"/>
    <mergeCell ref="AI31:AJ31"/>
    <mergeCell ref="AK31:AO31"/>
    <mergeCell ref="E30:F30"/>
    <mergeCell ref="G30:V30"/>
    <mergeCell ref="W30:AE30"/>
    <mergeCell ref="AF30:AH30"/>
    <mergeCell ref="AI30:AJ30"/>
    <mergeCell ref="J33:K33"/>
    <mergeCell ref="AP27:AR33"/>
    <mergeCell ref="AS32:AW33"/>
    <mergeCell ref="AX32:BA32"/>
    <mergeCell ref="AK28:AO28"/>
    <mergeCell ref="E27:V27"/>
    <mergeCell ref="W27:AE27"/>
    <mergeCell ref="AF27:AJ27"/>
    <mergeCell ref="AK27:AO27"/>
    <mergeCell ref="A32:M32"/>
    <mergeCell ref="O32:P32"/>
    <mergeCell ref="X32:Y32"/>
    <mergeCell ref="A25:D26"/>
    <mergeCell ref="E25:G26"/>
    <mergeCell ref="H25:O26"/>
    <mergeCell ref="P25:Y26"/>
    <mergeCell ref="Z25:AH26"/>
    <mergeCell ref="AI25:AQ26"/>
    <mergeCell ref="E29:F29"/>
    <mergeCell ref="G29:V29"/>
    <mergeCell ref="W29:AE29"/>
    <mergeCell ref="AF29:AH29"/>
    <mergeCell ref="AI29:AJ29"/>
    <mergeCell ref="AK29:AO29"/>
    <mergeCell ref="A27:D31"/>
    <mergeCell ref="AK30:AO30"/>
    <mergeCell ref="AR25:BL25"/>
    <mergeCell ref="AR26:BD26"/>
    <mergeCell ref="BE26:BH26"/>
    <mergeCell ref="BI26:BL26"/>
    <mergeCell ref="AS27:AT27"/>
    <mergeCell ref="AS30:AT30"/>
    <mergeCell ref="AS29:AT29"/>
    <mergeCell ref="AS28:AT28"/>
    <mergeCell ref="BD29:BE29"/>
    <mergeCell ref="BD27:BE27"/>
    <mergeCell ref="BD28:BK28"/>
    <mergeCell ref="A23:D24"/>
    <mergeCell ref="E23:G24"/>
    <mergeCell ref="H23:O24"/>
    <mergeCell ref="P23:Y24"/>
    <mergeCell ref="Z23:AH24"/>
    <mergeCell ref="AI23:AQ24"/>
    <mergeCell ref="AR23:BL23"/>
    <mergeCell ref="AR24:BD24"/>
    <mergeCell ref="BE24:BH24"/>
    <mergeCell ref="BI24:BL24"/>
    <mergeCell ref="A21:D22"/>
    <mergeCell ref="E21:G22"/>
    <mergeCell ref="H21:O22"/>
    <mergeCell ref="P21:Y22"/>
    <mergeCell ref="Z21:AH22"/>
    <mergeCell ref="AI21:AQ22"/>
    <mergeCell ref="AR21:BL21"/>
    <mergeCell ref="AR22:BD22"/>
    <mergeCell ref="BE22:BH22"/>
    <mergeCell ref="BI22:BL22"/>
    <mergeCell ref="AR17:BL17"/>
    <mergeCell ref="AR18:BD18"/>
    <mergeCell ref="BE18:BH18"/>
    <mergeCell ref="BI18:BL18"/>
    <mergeCell ref="A19:D20"/>
    <mergeCell ref="E19:G20"/>
    <mergeCell ref="H19:O20"/>
    <mergeCell ref="P19:Y20"/>
    <mergeCell ref="Z19:AH20"/>
    <mergeCell ref="AI19:AQ20"/>
    <mergeCell ref="A17:D18"/>
    <mergeCell ref="E17:G18"/>
    <mergeCell ref="H17:O18"/>
    <mergeCell ref="P17:Y18"/>
    <mergeCell ref="Z17:AH18"/>
    <mergeCell ref="AI17:AQ18"/>
    <mergeCell ref="AR19:BL19"/>
    <mergeCell ref="AR20:BD20"/>
    <mergeCell ref="BE20:BH20"/>
    <mergeCell ref="BI20:BL20"/>
    <mergeCell ref="A16:D16"/>
    <mergeCell ref="E16:G16"/>
    <mergeCell ref="H16:O16"/>
    <mergeCell ref="P16:Y16"/>
    <mergeCell ref="Z16:AH16"/>
    <mergeCell ref="AI16:AQ16"/>
    <mergeCell ref="AR16:BL16"/>
    <mergeCell ref="A14:D14"/>
    <mergeCell ref="E14:P14"/>
    <mergeCell ref="Q14:AD14"/>
    <mergeCell ref="AE14:AY14"/>
    <mergeCell ref="BM14:BM15"/>
    <mergeCell ref="A15:D15"/>
    <mergeCell ref="E15:P15"/>
    <mergeCell ref="Q15:AD15"/>
    <mergeCell ref="AE15:AY15"/>
    <mergeCell ref="AK9:AO9"/>
    <mergeCell ref="AP9:BK9"/>
    <mergeCell ref="AK10:AO10"/>
    <mergeCell ref="AP10:BK10"/>
    <mergeCell ref="A13:D13"/>
    <mergeCell ref="E13:P13"/>
    <mergeCell ref="Q13:AD13"/>
    <mergeCell ref="AE13:AY13"/>
    <mergeCell ref="AZ13:BL13"/>
    <mergeCell ref="A2:BL2"/>
    <mergeCell ref="AX4:BK4"/>
    <mergeCell ref="AK7:AO7"/>
    <mergeCell ref="AP7:BH7"/>
    <mergeCell ref="BI7:BK7"/>
    <mergeCell ref="AK8:AO8"/>
    <mergeCell ref="AP8:BK8"/>
    <mergeCell ref="BC14:BD14"/>
    <mergeCell ref="BC15:BD15"/>
  </mergeCells>
  <phoneticPr fontId="1"/>
  <dataValidations count="5">
    <dataValidation type="list" allowBlank="1" showInputMessage="1" showErrorMessage="1" sqref="I34:AA34" xr:uid="{00000000-0002-0000-0300-000000000000}">
      <formula1>"基盤研究費,大学運営経費,先方負担,科研費,寄附金,補助金,受託事業,共同研究,受託研究,助成金,その他"</formula1>
    </dataValidation>
    <dataValidation type="list" allowBlank="1" showInputMessage="1" showErrorMessage="1" sqref="E17:G26" xr:uid="{00000000-0002-0000-0300-000001000000}">
      <formula1>"○"</formula1>
    </dataValidation>
    <dataValidation type="list" allowBlank="1" showInputMessage="1" showErrorMessage="1" sqref="AK28:AO31" xr:uid="{00000000-0002-0000-0300-000002000000}">
      <formula1>"利用なし,利用あり"</formula1>
    </dataValidation>
    <dataValidation type="list" allowBlank="1" showInputMessage="1" showErrorMessage="1" sqref="AM14" xr:uid="{00000000-0002-0000-0300-000003000000}">
      <formula1>"変更あり,変更なし"</formula1>
    </dataValidation>
    <dataValidation type="list" allowBlank="1" showInputMessage="1" showErrorMessage="1" sqref="Q14:AD15" xr:uid="{00000000-0002-0000-0300-000004000000}">
      <formula1>"自宅,勤務地,他の本法人用務地,他機関用務地,私用地"</formula1>
    </dataValidation>
  </dataValidations>
  <printOptions horizontalCentered="1"/>
  <pageMargins left="0.35433070866141736" right="0.35433070866141736" top="0.74803149606299213" bottom="0.74803149606299213" header="0.31496062992125984" footer="0.31496062992125984"/>
  <pageSetup paperSize="9" scale="92" fitToHeight="0" orientation="portrait" r:id="rId1"/>
  <headerFooter>
    <oddFooter>&amp;R2019年4月1日版</oddFooter>
  </headerFooter>
  <rowBreaks count="1" manualBreakCount="1">
    <brk id="50" max="6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D70"/>
  <sheetViews>
    <sheetView showGridLines="0" tabSelected="1" view="pageBreakPreview" zoomScaleNormal="100" zoomScaleSheetLayoutView="100" workbookViewId="0">
      <selection activeCell="S32" sqref="S32:X32"/>
    </sheetView>
  </sheetViews>
  <sheetFormatPr defaultRowHeight="13.2"/>
  <cols>
    <col min="1" max="4" width="3.77734375" customWidth="1"/>
    <col min="5" max="24" width="4.77734375" customWidth="1"/>
  </cols>
  <sheetData>
    <row r="1" spans="1:26" ht="22.2" customHeight="1">
      <c r="R1" s="637" t="s">
        <v>313</v>
      </c>
      <c r="S1" s="638"/>
      <c r="T1" s="638"/>
      <c r="U1" s="638"/>
      <c r="V1" s="638"/>
      <c r="W1" s="638"/>
      <c r="X1" s="638"/>
    </row>
    <row r="2" spans="1:26" ht="13.95" customHeight="1">
      <c r="R2" s="144"/>
      <c r="S2" s="145"/>
      <c r="T2" s="145"/>
      <c r="U2" s="145"/>
      <c r="V2" s="145"/>
      <c r="W2" s="145"/>
      <c r="X2" s="145"/>
    </row>
    <row r="3" spans="1:26" ht="13.2" customHeight="1">
      <c r="M3" s="664" t="s">
        <v>255</v>
      </c>
      <c r="N3" s="664"/>
      <c r="O3" s="664"/>
      <c r="P3" s="126"/>
      <c r="Q3" s="655" t="s">
        <v>251</v>
      </c>
      <c r="R3" s="656"/>
      <c r="S3" s="655" t="s">
        <v>252</v>
      </c>
      <c r="T3" s="657"/>
      <c r="U3" s="655" t="s">
        <v>253</v>
      </c>
      <c r="V3" s="657"/>
      <c r="W3" s="655" t="s">
        <v>254</v>
      </c>
      <c r="X3" s="657"/>
      <c r="Y3" s="93"/>
    </row>
    <row r="4" spans="1:26" ht="15" customHeight="1">
      <c r="A4" s="4"/>
      <c r="B4" s="4"/>
      <c r="C4" s="4"/>
      <c r="D4" s="4"/>
      <c r="E4" s="4"/>
      <c r="F4" s="4"/>
      <c r="M4" s="665"/>
      <c r="N4" s="665"/>
      <c r="O4" s="665"/>
      <c r="P4" s="93"/>
      <c r="Q4" s="658"/>
      <c r="R4" s="659"/>
      <c r="S4" s="658"/>
      <c r="T4" s="659"/>
      <c r="U4" s="127"/>
      <c r="V4" s="128"/>
      <c r="W4" s="658"/>
      <c r="X4" s="659"/>
      <c r="Y4" s="94"/>
    </row>
    <row r="5" spans="1:26" ht="15" customHeight="1">
      <c r="M5" s="665"/>
      <c r="N5" s="665"/>
      <c r="O5" s="665"/>
      <c r="P5" s="93"/>
      <c r="Q5" s="660"/>
      <c r="R5" s="661"/>
      <c r="S5" s="660"/>
      <c r="T5" s="661"/>
      <c r="U5" s="129"/>
      <c r="V5" s="130"/>
      <c r="W5" s="660"/>
      <c r="X5" s="661"/>
      <c r="Y5" s="94"/>
    </row>
    <row r="6" spans="1:26" ht="15" customHeight="1">
      <c r="M6" s="665"/>
      <c r="N6" s="665"/>
      <c r="O6" s="665"/>
      <c r="P6" s="93"/>
      <c r="Q6" s="662"/>
      <c r="R6" s="663"/>
      <c r="S6" s="662"/>
      <c r="T6" s="663"/>
      <c r="U6" s="131"/>
      <c r="V6" s="132"/>
      <c r="W6" s="662"/>
      <c r="X6" s="663"/>
      <c r="Y6" s="94"/>
    </row>
    <row r="7" spans="1:26" ht="16.95" customHeight="1">
      <c r="O7" s="667"/>
      <c r="P7" s="667"/>
      <c r="Q7" s="666"/>
      <c r="R7" s="666"/>
      <c r="S7" s="666"/>
      <c r="T7" s="666"/>
      <c r="U7" s="666"/>
      <c r="V7" s="666"/>
      <c r="W7" s="666"/>
      <c r="X7" s="666"/>
    </row>
    <row r="8" spans="1:26" ht="17.25" customHeight="1">
      <c r="A8" t="s">
        <v>42</v>
      </c>
      <c r="N8" s="119"/>
      <c r="O8" s="120"/>
      <c r="P8" s="121"/>
      <c r="Q8" s="643" t="s">
        <v>309</v>
      </c>
      <c r="R8" s="644"/>
      <c r="S8" s="644"/>
      <c r="T8" s="645"/>
      <c r="U8" s="646" t="s">
        <v>275</v>
      </c>
      <c r="V8" s="647"/>
      <c r="W8" s="647"/>
      <c r="X8" s="648"/>
    </row>
    <row r="9" spans="1:26" ht="15" customHeight="1">
      <c r="N9" s="643" t="s">
        <v>276</v>
      </c>
      <c r="O9" s="644"/>
      <c r="P9" s="645"/>
      <c r="Q9" s="649" t="s">
        <v>310</v>
      </c>
      <c r="R9" s="650"/>
      <c r="S9" s="650"/>
      <c r="T9" s="651"/>
      <c r="U9" s="649"/>
      <c r="V9" s="650"/>
      <c r="W9" s="650"/>
      <c r="X9" s="651"/>
    </row>
    <row r="10" spans="1:26" ht="15" customHeight="1">
      <c r="N10" s="643" t="s">
        <v>277</v>
      </c>
      <c r="O10" s="644"/>
      <c r="P10" s="645"/>
      <c r="Q10" s="649" t="s">
        <v>311</v>
      </c>
      <c r="R10" s="650"/>
      <c r="S10" s="650"/>
      <c r="T10" s="651"/>
      <c r="U10" s="649"/>
      <c r="V10" s="650"/>
      <c r="W10" s="650"/>
      <c r="X10" s="651"/>
    </row>
    <row r="11" spans="1:26" ht="15" customHeight="1">
      <c r="N11" s="643" t="s">
        <v>278</v>
      </c>
      <c r="O11" s="644"/>
      <c r="P11" s="645"/>
      <c r="Q11" s="649"/>
      <c r="R11" s="650"/>
      <c r="S11" s="650"/>
      <c r="T11" s="651"/>
      <c r="U11" s="649"/>
      <c r="V11" s="650"/>
      <c r="W11" s="650"/>
      <c r="X11" s="651"/>
    </row>
    <row r="12" spans="1:26" ht="16.2" customHeight="1"/>
    <row r="13" spans="1:26" ht="18" customHeight="1">
      <c r="A13" s="667" t="s">
        <v>7</v>
      </c>
      <c r="B13" s="667"/>
      <c r="C13" s="667"/>
      <c r="D13" s="667"/>
      <c r="E13" s="667"/>
      <c r="F13" s="667"/>
      <c r="G13" s="667"/>
      <c r="H13" s="667"/>
      <c r="I13" s="667"/>
      <c r="J13" s="667"/>
      <c r="K13" s="667"/>
      <c r="L13" s="667"/>
      <c r="M13" s="667"/>
      <c r="N13" s="667"/>
      <c r="O13" s="667"/>
      <c r="P13" s="667"/>
      <c r="Q13" s="667"/>
      <c r="R13" s="667"/>
      <c r="S13" s="667"/>
      <c r="T13" s="667"/>
      <c r="U13" s="667"/>
      <c r="V13" s="667"/>
      <c r="W13" s="667"/>
      <c r="X13" s="667"/>
    </row>
    <row r="14" spans="1:26" ht="16.2" customHeight="1">
      <c r="A14" s="4"/>
      <c r="B14" s="4"/>
      <c r="C14" s="4"/>
      <c r="D14" s="4"/>
      <c r="E14" s="4"/>
      <c r="F14" s="4"/>
      <c r="G14" s="4"/>
      <c r="H14" s="4"/>
      <c r="I14" s="4"/>
      <c r="J14" s="4"/>
      <c r="K14" s="4"/>
      <c r="L14" s="4"/>
      <c r="M14" s="4"/>
      <c r="N14" s="4"/>
      <c r="O14" s="4"/>
      <c r="P14" s="4"/>
      <c r="Q14" s="4"/>
      <c r="R14" s="4"/>
      <c r="S14" s="4"/>
      <c r="T14" s="4"/>
      <c r="U14" s="4"/>
      <c r="V14" s="4"/>
      <c r="W14" s="4"/>
      <c r="X14" s="4"/>
      <c r="Z14" s="136"/>
    </row>
    <row r="15" spans="1:26" ht="18" customHeight="1">
      <c r="A15" s="671" t="s">
        <v>128</v>
      </c>
      <c r="B15" s="671"/>
      <c r="C15" s="671"/>
      <c r="D15" s="671"/>
      <c r="E15" s="671"/>
      <c r="F15" s="671"/>
      <c r="G15" s="671"/>
      <c r="H15" s="671"/>
      <c r="I15" s="671"/>
      <c r="J15" s="671"/>
      <c r="K15" s="671"/>
      <c r="L15" s="671"/>
      <c r="M15" s="671"/>
      <c r="N15" s="671"/>
      <c r="O15" s="671"/>
      <c r="P15" s="671"/>
      <c r="Q15" s="671"/>
      <c r="R15" s="671"/>
      <c r="S15" s="671"/>
      <c r="T15" s="671"/>
      <c r="U15" s="671"/>
      <c r="V15" s="671"/>
      <c r="W15" s="671"/>
      <c r="X15" s="671"/>
    </row>
    <row r="16" spans="1:26" ht="9.6" customHeight="1"/>
    <row r="17" spans="1:24">
      <c r="A17" s="667" t="s">
        <v>3</v>
      </c>
      <c r="B17" s="667"/>
      <c r="C17" s="667"/>
      <c r="D17" s="667"/>
      <c r="E17" s="667"/>
      <c r="F17" s="667"/>
      <c r="G17" s="667"/>
      <c r="H17" s="667"/>
      <c r="I17" s="667"/>
      <c r="J17" s="667"/>
      <c r="K17" s="667"/>
      <c r="L17" s="667"/>
      <c r="M17" s="667"/>
      <c r="N17" s="667"/>
      <c r="O17" s="667"/>
      <c r="P17" s="667"/>
      <c r="Q17" s="667"/>
      <c r="R17" s="667"/>
      <c r="S17" s="667"/>
      <c r="T17" s="667"/>
      <c r="U17" s="667"/>
      <c r="V17" s="667"/>
      <c r="W17" s="667"/>
      <c r="X17" s="667"/>
    </row>
    <row r="18" spans="1:24" ht="24" customHeight="1">
      <c r="A18" t="s">
        <v>129</v>
      </c>
    </row>
    <row r="19" spans="1:24" ht="27.75" customHeight="1">
      <c r="A19" s="672" t="s">
        <v>120</v>
      </c>
      <c r="B19" s="672"/>
      <c r="C19" s="672" t="s">
        <v>119</v>
      </c>
      <c r="D19" s="672"/>
      <c r="E19" s="672" t="s">
        <v>2</v>
      </c>
      <c r="F19" s="672"/>
      <c r="G19" s="672"/>
      <c r="H19" s="672"/>
      <c r="I19" s="672" t="s">
        <v>5</v>
      </c>
      <c r="J19" s="672"/>
      <c r="K19" s="672"/>
      <c r="L19" s="672"/>
      <c r="M19" s="672"/>
      <c r="N19" s="672"/>
      <c r="O19" s="672" t="s">
        <v>0</v>
      </c>
      <c r="P19" s="672"/>
      <c r="Q19" s="672"/>
      <c r="R19" s="672" t="s">
        <v>130</v>
      </c>
      <c r="S19" s="672"/>
      <c r="T19" s="672"/>
      <c r="U19" s="672"/>
      <c r="V19" s="672"/>
      <c r="W19" s="672"/>
      <c r="X19" s="672"/>
    </row>
    <row r="20" spans="1:24" ht="17.25" customHeight="1">
      <c r="A20" s="672">
        <v>1</v>
      </c>
      <c r="B20" s="672"/>
      <c r="C20" s="674"/>
      <c r="D20" s="674"/>
      <c r="E20" s="673"/>
      <c r="F20" s="673"/>
      <c r="G20" s="673"/>
      <c r="H20" s="673"/>
      <c r="I20" s="673"/>
      <c r="J20" s="673"/>
      <c r="K20" s="673"/>
      <c r="L20" s="673"/>
      <c r="M20" s="673"/>
      <c r="N20" s="673"/>
      <c r="O20" s="674"/>
      <c r="P20" s="674"/>
      <c r="Q20" s="674"/>
      <c r="R20" s="675"/>
      <c r="S20" s="675"/>
      <c r="T20" s="676"/>
      <c r="U20" s="135" t="s">
        <v>4</v>
      </c>
      <c r="V20" s="642"/>
      <c r="W20" s="640"/>
      <c r="X20" s="640"/>
    </row>
    <row r="21" spans="1:24" ht="17.25" customHeight="1">
      <c r="A21" s="672">
        <v>2</v>
      </c>
      <c r="B21" s="672"/>
      <c r="C21" s="654"/>
      <c r="D21" s="654"/>
      <c r="E21" s="653"/>
      <c r="F21" s="653"/>
      <c r="G21" s="653"/>
      <c r="H21" s="653"/>
      <c r="I21" s="653"/>
      <c r="J21" s="653"/>
      <c r="K21" s="653"/>
      <c r="L21" s="653"/>
      <c r="M21" s="653"/>
      <c r="N21" s="653"/>
      <c r="O21" s="654"/>
      <c r="P21" s="654"/>
      <c r="Q21" s="654"/>
      <c r="R21" s="640"/>
      <c r="S21" s="640"/>
      <c r="T21" s="641"/>
      <c r="U21" s="135" t="s">
        <v>131</v>
      </c>
      <c r="V21" s="642"/>
      <c r="W21" s="640"/>
      <c r="X21" s="640"/>
    </row>
    <row r="22" spans="1:24" ht="17.25" customHeight="1">
      <c r="A22" s="672">
        <v>3</v>
      </c>
      <c r="B22" s="672"/>
      <c r="C22" s="654"/>
      <c r="D22" s="654"/>
      <c r="E22" s="653"/>
      <c r="F22" s="653"/>
      <c r="G22" s="653"/>
      <c r="H22" s="653"/>
      <c r="I22" s="653"/>
      <c r="J22" s="653"/>
      <c r="K22" s="653"/>
      <c r="L22" s="653"/>
      <c r="M22" s="653"/>
      <c r="N22" s="653"/>
      <c r="O22" s="654"/>
      <c r="P22" s="654"/>
      <c r="Q22" s="654"/>
      <c r="R22" s="640"/>
      <c r="S22" s="640"/>
      <c r="T22" s="641"/>
      <c r="U22" s="135" t="s">
        <v>131</v>
      </c>
      <c r="V22" s="642"/>
      <c r="W22" s="640"/>
      <c r="X22" s="640"/>
    </row>
    <row r="23" spans="1:24" ht="17.25" customHeight="1">
      <c r="A23" s="672">
        <v>4</v>
      </c>
      <c r="B23" s="672"/>
      <c r="C23" s="654"/>
      <c r="D23" s="654"/>
      <c r="E23" s="653"/>
      <c r="F23" s="653"/>
      <c r="G23" s="653"/>
      <c r="H23" s="653"/>
      <c r="I23" s="653"/>
      <c r="J23" s="653"/>
      <c r="K23" s="653"/>
      <c r="L23" s="653"/>
      <c r="M23" s="653"/>
      <c r="N23" s="653"/>
      <c r="O23" s="654"/>
      <c r="P23" s="654"/>
      <c r="Q23" s="654"/>
      <c r="R23" s="640"/>
      <c r="S23" s="640"/>
      <c r="T23" s="641"/>
      <c r="U23" s="135" t="s">
        <v>131</v>
      </c>
      <c r="V23" s="642"/>
      <c r="W23" s="640"/>
      <c r="X23" s="640"/>
    </row>
    <row r="24" spans="1:24" ht="17.25" customHeight="1">
      <c r="A24" s="672">
        <v>5</v>
      </c>
      <c r="B24" s="672"/>
      <c r="C24" s="654"/>
      <c r="D24" s="654"/>
      <c r="E24" s="653"/>
      <c r="F24" s="653"/>
      <c r="G24" s="653"/>
      <c r="H24" s="653"/>
      <c r="I24" s="653"/>
      <c r="J24" s="653"/>
      <c r="K24" s="653"/>
      <c r="L24" s="653"/>
      <c r="M24" s="653"/>
      <c r="N24" s="653"/>
      <c r="O24" s="654"/>
      <c r="P24" s="654"/>
      <c r="Q24" s="654"/>
      <c r="R24" s="640"/>
      <c r="S24" s="640"/>
      <c r="T24" s="641"/>
      <c r="U24" s="135" t="s">
        <v>131</v>
      </c>
      <c r="V24" s="642"/>
      <c r="W24" s="640"/>
      <c r="X24" s="640"/>
    </row>
    <row r="25" spans="1:24" ht="17.25" customHeight="1">
      <c r="A25" s="672">
        <v>6</v>
      </c>
      <c r="B25" s="672"/>
      <c r="C25" s="654"/>
      <c r="D25" s="654"/>
      <c r="E25" s="653"/>
      <c r="F25" s="653"/>
      <c r="G25" s="653"/>
      <c r="H25" s="653"/>
      <c r="I25" s="653"/>
      <c r="J25" s="653"/>
      <c r="K25" s="653"/>
      <c r="L25" s="653"/>
      <c r="M25" s="653"/>
      <c r="N25" s="653"/>
      <c r="O25" s="654"/>
      <c r="P25" s="654"/>
      <c r="Q25" s="654"/>
      <c r="R25" s="640"/>
      <c r="S25" s="640"/>
      <c r="T25" s="641"/>
      <c r="U25" s="135" t="s">
        <v>131</v>
      </c>
      <c r="V25" s="642"/>
      <c r="W25" s="640"/>
      <c r="X25" s="640"/>
    </row>
    <row r="26" spans="1:24" ht="17.25" customHeight="1">
      <c r="A26" s="672">
        <v>7</v>
      </c>
      <c r="B26" s="672"/>
      <c r="C26" s="654"/>
      <c r="D26" s="654"/>
      <c r="E26" s="653"/>
      <c r="F26" s="653"/>
      <c r="G26" s="653"/>
      <c r="H26" s="653"/>
      <c r="I26" s="653"/>
      <c r="J26" s="653"/>
      <c r="K26" s="653"/>
      <c r="L26" s="653"/>
      <c r="M26" s="653"/>
      <c r="N26" s="653"/>
      <c r="O26" s="654"/>
      <c r="P26" s="654"/>
      <c r="Q26" s="654"/>
      <c r="R26" s="640"/>
      <c r="S26" s="640"/>
      <c r="T26" s="641"/>
      <c r="U26" s="135" t="s">
        <v>131</v>
      </c>
      <c r="V26" s="642"/>
      <c r="W26" s="640"/>
      <c r="X26" s="640"/>
    </row>
    <row r="27" spans="1:24" ht="8.25" customHeight="1"/>
    <row r="28" spans="1:24" ht="23.25" customHeight="1">
      <c r="A28" t="s">
        <v>30</v>
      </c>
      <c r="E28" s="652"/>
      <c r="F28" s="652"/>
      <c r="G28" s="652"/>
      <c r="H28" s="652"/>
      <c r="I28" s="652"/>
      <c r="J28" s="652"/>
      <c r="K28" s="652"/>
      <c r="L28" s="652"/>
      <c r="M28" s="652"/>
      <c r="N28" s="652"/>
      <c r="O28" s="652"/>
      <c r="P28" s="652"/>
      <c r="Q28" s="652"/>
      <c r="R28" s="652"/>
      <c r="S28" s="652"/>
      <c r="T28" s="652"/>
      <c r="U28" s="652"/>
      <c r="V28" s="652"/>
      <c r="W28" s="652"/>
      <c r="X28" s="652"/>
    </row>
    <row r="29" spans="1:24" ht="8.25" customHeight="1"/>
    <row r="30" spans="1:24" ht="23.25" customHeight="1">
      <c r="A30" t="s">
        <v>132</v>
      </c>
      <c r="E30" s="652"/>
      <c r="F30" s="652"/>
      <c r="G30" s="652"/>
      <c r="H30" s="652"/>
      <c r="I30" s="652"/>
      <c r="J30" s="652"/>
      <c r="K30" s="652"/>
      <c r="L30" s="652"/>
      <c r="M30" s="652"/>
      <c r="N30" s="652"/>
      <c r="O30" s="652"/>
      <c r="P30" s="652"/>
      <c r="Q30" s="652"/>
      <c r="R30" s="652"/>
      <c r="S30" s="652"/>
      <c r="T30" s="652"/>
      <c r="U30" s="652"/>
      <c r="V30" s="652"/>
      <c r="W30" s="652"/>
      <c r="X30" s="652"/>
    </row>
    <row r="31" spans="1:24" ht="9" customHeight="1"/>
    <row r="32" spans="1:24" ht="24" customHeight="1">
      <c r="A32" t="s">
        <v>133</v>
      </c>
      <c r="E32" s="652"/>
      <c r="F32" s="652"/>
      <c r="G32" s="652"/>
      <c r="H32" s="652"/>
      <c r="I32" s="652"/>
      <c r="J32" s="652"/>
      <c r="K32" s="652"/>
      <c r="L32" s="652"/>
      <c r="M32" s="652"/>
      <c r="N32" s="652"/>
      <c r="O32" s="652"/>
      <c r="P32" s="652"/>
      <c r="Q32" s="652"/>
      <c r="R32" s="652"/>
      <c r="S32" s="677" t="str">
        <f>+IF(ISBLANK(E32),"＜謝金単価上限額＞",IF(E32="その他","","謝金単価上限："&amp;TEXT(VLOOKUP(E32,マスタ!A:E,5,FALSE),"#,##0")&amp;"円/"&amp;IF(VLOOKUP(E32,マスタ!A:C,3,0)="時間（分）",VLOOKUP(E32,マスタ!A:F,6,0)/60&amp;"時間",VLOOKUP(E32,マスタ!A:F,6,0)&amp;VLOOKUP(E32,マスタ!A:C,3,0))))&amp;IF(OR(E32="健康診断協力",E32="保健管理センター診療",E32="カウンセラー指導",E32="講演等（専任教員・教授）",E32="講演等（専任教員・准教授）",E32="講演等（専任教員・講師）",E32="講演等（専任教員・助教）"),CHAR(10)&amp;"(2022年3月31日まで）","")</f>
        <v>＜謝金単価上限額＞</v>
      </c>
      <c r="T32" s="677"/>
      <c r="U32" s="677"/>
      <c r="V32" s="677"/>
      <c r="W32" s="677"/>
      <c r="X32" s="677"/>
    </row>
    <row r="33" spans="1:30" ht="9" customHeight="1">
      <c r="A33" s="6"/>
      <c r="B33" s="6"/>
      <c r="C33" s="6"/>
      <c r="D33" s="6"/>
      <c r="E33" s="6"/>
      <c r="F33" s="6"/>
      <c r="G33" s="6"/>
      <c r="H33" s="6"/>
      <c r="I33" s="6"/>
      <c r="J33" s="6"/>
      <c r="K33" s="6"/>
      <c r="L33" s="6"/>
      <c r="M33" s="6"/>
      <c r="N33" s="6"/>
      <c r="O33" s="6"/>
      <c r="P33" s="6"/>
      <c r="Q33" s="6"/>
      <c r="R33" s="6"/>
      <c r="S33" s="6"/>
      <c r="T33" s="6"/>
      <c r="U33" s="6"/>
      <c r="V33" s="6"/>
      <c r="W33" s="6"/>
      <c r="X33" s="6"/>
      <c r="Y33" s="639" t="str">
        <f>IF(E32="講演等（時間）","講演の開始／終了時刻を入力してください。"&amp;CHAR(10)&amp;"打合せを行う場合は打合時間も入力してください。",IF(E32="スピーチ","スピーチの開始／終了時刻を入力してください。"&amp;CHAR(10)&amp;"※スピーチ謝金は打合時間支給不可",""))</f>
        <v/>
      </c>
      <c r="Z33" s="639"/>
      <c r="AA33" s="639"/>
      <c r="AB33" s="639"/>
      <c r="AC33" s="639"/>
      <c r="AD33" s="639"/>
    </row>
    <row r="34" spans="1:30">
      <c r="A34" s="123" t="s">
        <v>290</v>
      </c>
      <c r="B34" s="97"/>
      <c r="C34" s="99"/>
      <c r="D34" s="97"/>
      <c r="E34" s="97"/>
      <c r="F34" s="97"/>
      <c r="G34" s="97"/>
      <c r="H34" s="97"/>
      <c r="I34" s="97"/>
      <c r="J34" s="97"/>
      <c r="K34" s="97"/>
      <c r="Y34" s="639"/>
      <c r="Z34" s="639"/>
      <c r="AA34" s="639"/>
      <c r="AB34" s="639"/>
      <c r="AC34" s="639"/>
      <c r="AD34" s="639"/>
    </row>
    <row r="35" spans="1:30">
      <c r="A35" s="123"/>
      <c r="B35" s="97"/>
      <c r="C35" s="97" t="s">
        <v>289</v>
      </c>
      <c r="E35" s="97"/>
      <c r="F35" s="97"/>
      <c r="G35" s="97"/>
      <c r="H35" s="97"/>
      <c r="I35" s="97"/>
      <c r="J35" s="97"/>
      <c r="K35" s="97"/>
      <c r="Y35" s="124"/>
      <c r="Z35" s="124"/>
      <c r="AA35" s="124"/>
      <c r="AB35" s="124"/>
      <c r="AC35" s="124"/>
      <c r="AD35" s="124"/>
    </row>
    <row r="36" spans="1:30">
      <c r="A36" s="98" t="s">
        <v>281</v>
      </c>
      <c r="C36" s="99"/>
      <c r="D36" s="97"/>
      <c r="E36" s="97"/>
      <c r="F36" s="97"/>
      <c r="G36" s="97"/>
      <c r="H36" s="97"/>
      <c r="I36" s="97"/>
      <c r="J36" s="97"/>
      <c r="K36" s="97"/>
      <c r="Y36" s="124"/>
      <c r="Z36" s="124"/>
      <c r="AA36" s="124"/>
      <c r="AB36" s="124"/>
      <c r="AC36" s="124"/>
      <c r="AD36" s="124"/>
    </row>
    <row r="37" spans="1:30" ht="17.25" customHeight="1">
      <c r="A37" s="99"/>
      <c r="B37" s="99" t="s">
        <v>282</v>
      </c>
      <c r="C37" s="97"/>
      <c r="D37" s="97"/>
      <c r="E37" s="97"/>
      <c r="F37" s="97"/>
      <c r="G37" s="97"/>
      <c r="H37" s="97"/>
      <c r="I37" s="97"/>
      <c r="J37" s="97"/>
      <c r="Y37" s="124"/>
      <c r="Z37" s="124"/>
      <c r="AA37" s="124"/>
      <c r="AB37" s="124"/>
      <c r="AC37" s="124"/>
      <c r="AD37" s="124"/>
    </row>
    <row r="38" spans="1:30" ht="17.25" customHeight="1">
      <c r="A38" s="123" t="s">
        <v>291</v>
      </c>
      <c r="B38" s="97"/>
      <c r="C38" s="99"/>
      <c r="D38" s="97"/>
      <c r="E38" s="97"/>
      <c r="F38" s="97"/>
      <c r="G38" s="97"/>
      <c r="H38" s="97"/>
      <c r="I38" s="97"/>
      <c r="J38" s="97"/>
      <c r="K38" s="97"/>
      <c r="Y38" s="124"/>
      <c r="Z38" s="124"/>
      <c r="AA38" s="124"/>
      <c r="AB38" s="124"/>
      <c r="AC38" s="124"/>
      <c r="AD38" s="124"/>
    </row>
    <row r="39" spans="1:30" ht="17.25" customHeight="1">
      <c r="A39" s="99"/>
      <c r="B39" s="97" t="s">
        <v>283</v>
      </c>
      <c r="C39" s="97"/>
      <c r="D39" s="97"/>
      <c r="E39" s="97"/>
      <c r="F39" s="97"/>
      <c r="G39" s="97"/>
      <c r="H39" s="97"/>
      <c r="I39" s="97"/>
      <c r="J39" s="97"/>
      <c r="Y39" s="639" t="str">
        <f>IF(E38="講演等（時間）","講演の開始／終了時刻を入力してください。"&amp;CHAR(10)&amp;"打合せを行う場合は打合時間も入力してください。",IF(E38="スピーチ","スピーチの開始／終了時刻を入力してください。"&amp;CHAR(10)&amp;"※スピーチ謝金は打合時間支給不可",""))</f>
        <v/>
      </c>
      <c r="Z39" s="639"/>
      <c r="AA39" s="639"/>
      <c r="AB39" s="639"/>
      <c r="AC39" s="639"/>
      <c r="AD39" s="639"/>
    </row>
    <row r="40" spans="1:30" ht="17.25" customHeight="1">
      <c r="A40" t="s">
        <v>134</v>
      </c>
      <c r="E40" s="7" t="str">
        <f>+IF(COUNT(L42:O48)&gt;0,"※旅費を支給する場合は、対象者毎に用務依頼書を作成してください。","")</f>
        <v/>
      </c>
      <c r="X40" s="69"/>
      <c r="Y40" s="639"/>
      <c r="Z40" s="639"/>
      <c r="AA40" s="639"/>
      <c r="AB40" s="639"/>
      <c r="AC40" s="639"/>
      <c r="AD40" s="639"/>
    </row>
    <row r="41" spans="1:30" ht="26.25" customHeight="1">
      <c r="A41" s="669" t="s">
        <v>2</v>
      </c>
      <c r="B41" s="669"/>
      <c r="C41" s="669"/>
      <c r="D41" s="669"/>
      <c r="E41" s="668" t="str">
        <f>IF(ISBLANK(E32),"＜単位＞",IF(E32="その他","＜任意＞",VLOOKUP(E32,マスタ!A:C,3,FALSE)))</f>
        <v>＜単位＞</v>
      </c>
      <c r="F41" s="668"/>
      <c r="G41" s="668" t="str">
        <f>IF(OR(E32="講演等（時間）"),"打合時間（分）","-")</f>
        <v>-</v>
      </c>
      <c r="H41" s="668"/>
      <c r="I41" s="669" t="s">
        <v>31</v>
      </c>
      <c r="J41" s="669"/>
      <c r="K41" s="669"/>
      <c r="L41" s="670" t="s">
        <v>18</v>
      </c>
      <c r="M41" s="669"/>
      <c r="N41" s="669"/>
      <c r="O41" s="669"/>
      <c r="P41" s="670" t="s">
        <v>19</v>
      </c>
      <c r="Q41" s="669"/>
      <c r="R41" s="669"/>
      <c r="S41" s="669"/>
      <c r="T41" s="670" t="s">
        <v>124</v>
      </c>
      <c r="U41" s="669"/>
      <c r="V41" s="669" t="s">
        <v>1</v>
      </c>
      <c r="W41" s="669"/>
      <c r="X41" s="669"/>
      <c r="Y41" s="668" t="str">
        <f>IF(E32="講演等（時間）","講演時間",IF(E32="スピーチ","スピーチ時間","入力不要"))</f>
        <v>入力不要</v>
      </c>
      <c r="Z41" s="669"/>
      <c r="AA41" s="669"/>
      <c r="AB41" s="670" t="str">
        <f>IF(E32="講演等（時間）","打合時間"&amp;CHAR(10)&amp;"（上限：講演時間数まで）","入力不要")</f>
        <v>入力不要</v>
      </c>
      <c r="AC41" s="670"/>
      <c r="AD41" s="670"/>
    </row>
    <row r="42" spans="1:30" ht="17.25" customHeight="1">
      <c r="A42" s="678" t="str">
        <f t="shared" ref="A42:A48" si="0">+IF(ISBLANK(E20),"",E20)</f>
        <v/>
      </c>
      <c r="B42" s="678"/>
      <c r="C42" s="678"/>
      <c r="D42" s="678"/>
      <c r="E42" s="654"/>
      <c r="F42" s="654"/>
      <c r="G42" s="654"/>
      <c r="H42" s="654"/>
      <c r="I42" s="679"/>
      <c r="J42" s="679"/>
      <c r="K42" s="679"/>
      <c r="L42" s="137"/>
      <c r="M42" s="683"/>
      <c r="N42" s="684"/>
      <c r="O42" s="685"/>
      <c r="P42" s="680"/>
      <c r="Q42" s="680"/>
      <c r="R42" s="680"/>
      <c r="S42" s="680"/>
      <c r="T42" s="681"/>
      <c r="U42" s="681"/>
      <c r="V42" s="682" t="str">
        <f>IFERROR(IF(COUNT(E42:S42)&gt;0,IF(E32="その他",E42*I42+M42+P42,ROUNDUP((E42+G42)/VLOOKUP($E$32,マスタ!A:F,6,0)*I42+M42+P42,0)),""),"")</f>
        <v/>
      </c>
      <c r="W42" s="682"/>
      <c r="X42" s="682"/>
      <c r="Y42" s="89" t="s">
        <v>250</v>
      </c>
      <c r="Z42" s="5" t="s">
        <v>4</v>
      </c>
      <c r="AA42" s="90" t="s">
        <v>250</v>
      </c>
      <c r="AB42" s="89" t="s">
        <v>250</v>
      </c>
      <c r="AC42" s="5" t="s">
        <v>4</v>
      </c>
      <c r="AD42" s="91" t="s">
        <v>250</v>
      </c>
    </row>
    <row r="43" spans="1:30" ht="17.25" customHeight="1">
      <c r="A43" s="678" t="str">
        <f t="shared" si="0"/>
        <v/>
      </c>
      <c r="B43" s="678"/>
      <c r="C43" s="678"/>
      <c r="D43" s="678"/>
      <c r="E43" s="654"/>
      <c r="F43" s="654"/>
      <c r="G43" s="654"/>
      <c r="H43" s="654"/>
      <c r="I43" s="679"/>
      <c r="J43" s="679"/>
      <c r="K43" s="679"/>
      <c r="L43" s="137"/>
      <c r="M43" s="683"/>
      <c r="N43" s="684"/>
      <c r="O43" s="685"/>
      <c r="P43" s="680"/>
      <c r="Q43" s="680"/>
      <c r="R43" s="680"/>
      <c r="S43" s="680"/>
      <c r="T43" s="681"/>
      <c r="U43" s="681"/>
      <c r="V43" s="682" t="str">
        <f>IFERROR(IF(COUNT(E43:S43)&gt;0,IF(E33="その他",E43*I43+M43+P43,ROUNDUP((E43+G43)/VLOOKUP($E$32,マスタ!A:F,6,0)*I43+M43+P43,0)),""),"")</f>
        <v/>
      </c>
      <c r="W43" s="682"/>
      <c r="X43" s="682"/>
      <c r="Y43" s="89" t="s">
        <v>250</v>
      </c>
      <c r="Z43" s="92" t="s">
        <v>131</v>
      </c>
      <c r="AA43" s="90" t="s">
        <v>250</v>
      </c>
      <c r="AB43" s="89" t="s">
        <v>250</v>
      </c>
      <c r="AC43" s="5" t="s">
        <v>4</v>
      </c>
      <c r="AD43" s="91" t="s">
        <v>250</v>
      </c>
    </row>
    <row r="44" spans="1:30" ht="17.25" customHeight="1">
      <c r="A44" s="678" t="str">
        <f t="shared" si="0"/>
        <v/>
      </c>
      <c r="B44" s="678"/>
      <c r="C44" s="678"/>
      <c r="D44" s="678"/>
      <c r="E44" s="654"/>
      <c r="F44" s="654"/>
      <c r="G44" s="654"/>
      <c r="H44" s="654"/>
      <c r="I44" s="679"/>
      <c r="J44" s="679"/>
      <c r="K44" s="679"/>
      <c r="L44" s="137"/>
      <c r="M44" s="683"/>
      <c r="N44" s="684"/>
      <c r="O44" s="685"/>
      <c r="P44" s="680"/>
      <c r="Q44" s="680"/>
      <c r="R44" s="680"/>
      <c r="S44" s="680"/>
      <c r="T44" s="681"/>
      <c r="U44" s="681"/>
      <c r="V44" s="682" t="str">
        <f>IFERROR(IF(COUNT(E44:S44)&gt;0,IF(E40="その他",E44*I44+L44+P44,ROUNDUP((E44+G44)/VLOOKUP($E$32,マスタ!A:F,6,0)*I44+M44+P44,0)),""),"")</f>
        <v/>
      </c>
      <c r="W44" s="682"/>
      <c r="X44" s="682"/>
      <c r="Y44" s="89" t="s">
        <v>249</v>
      </c>
      <c r="Z44" s="5" t="s">
        <v>131</v>
      </c>
      <c r="AA44" s="90" t="s">
        <v>249</v>
      </c>
      <c r="AB44" s="89" t="s">
        <v>248</v>
      </c>
      <c r="AC44" s="5" t="s">
        <v>4</v>
      </c>
      <c r="AD44" s="91" t="s">
        <v>248</v>
      </c>
    </row>
    <row r="45" spans="1:30" ht="17.25" customHeight="1">
      <c r="A45" s="678" t="str">
        <f t="shared" si="0"/>
        <v/>
      </c>
      <c r="B45" s="678"/>
      <c r="C45" s="678"/>
      <c r="D45" s="678"/>
      <c r="E45" s="654"/>
      <c r="F45" s="654"/>
      <c r="G45" s="654"/>
      <c r="H45" s="654"/>
      <c r="I45" s="679"/>
      <c r="J45" s="679"/>
      <c r="K45" s="679"/>
      <c r="L45" s="137"/>
      <c r="M45" s="683"/>
      <c r="N45" s="684"/>
      <c r="O45" s="685"/>
      <c r="P45" s="680"/>
      <c r="Q45" s="680"/>
      <c r="R45" s="680"/>
      <c r="S45" s="680"/>
      <c r="T45" s="681"/>
      <c r="U45" s="681"/>
      <c r="V45" s="682" t="str">
        <f>IFERROR(IF(COUNT(E45:S45)&gt;0,IF(E41="その他",E45*I45+M45+P45,ROUNDUP((E45+G45)/VLOOKUP($E$32,マスタ!A:F,6,0)*I45+L45+P45,0)),""),"")</f>
        <v/>
      </c>
      <c r="W45" s="682"/>
      <c r="X45" s="682"/>
      <c r="Y45" s="89" t="s">
        <v>249</v>
      </c>
      <c r="Z45" s="5" t="s">
        <v>131</v>
      </c>
      <c r="AA45" s="90" t="s">
        <v>248</v>
      </c>
      <c r="AB45" s="89" t="s">
        <v>248</v>
      </c>
      <c r="AC45" s="5" t="s">
        <v>4</v>
      </c>
      <c r="AD45" s="91" t="s">
        <v>248</v>
      </c>
    </row>
    <row r="46" spans="1:30" ht="17.25" customHeight="1">
      <c r="A46" s="693" t="str">
        <f t="shared" si="0"/>
        <v/>
      </c>
      <c r="B46" s="694"/>
      <c r="C46" s="694"/>
      <c r="D46" s="695"/>
      <c r="E46" s="691"/>
      <c r="F46" s="692"/>
      <c r="G46" s="691"/>
      <c r="H46" s="692"/>
      <c r="I46" s="683"/>
      <c r="J46" s="684"/>
      <c r="K46" s="685"/>
      <c r="L46" s="137"/>
      <c r="M46" s="683"/>
      <c r="N46" s="684"/>
      <c r="O46" s="685"/>
      <c r="P46" s="696"/>
      <c r="Q46" s="697"/>
      <c r="R46" s="697"/>
      <c r="S46" s="698"/>
      <c r="T46" s="699"/>
      <c r="U46" s="700"/>
      <c r="V46" s="688" t="str">
        <f>IFERROR(IF(COUNT(E46:S46)&gt;0,IF(E42="その他",E46*I46+M46+P46,ROUNDUP((E46+G46)/VLOOKUP($E$32,マスタ!A:F,6,0)*I46+M46+P46,0)),""),"")</f>
        <v/>
      </c>
      <c r="W46" s="689"/>
      <c r="X46" s="690"/>
      <c r="Y46" s="89" t="s">
        <v>249</v>
      </c>
      <c r="Z46" s="5" t="s">
        <v>131</v>
      </c>
      <c r="AA46" s="90" t="s">
        <v>249</v>
      </c>
      <c r="AB46" s="89" t="s">
        <v>248</v>
      </c>
      <c r="AC46" s="5" t="s">
        <v>4</v>
      </c>
      <c r="AD46" s="91" t="s">
        <v>248</v>
      </c>
    </row>
    <row r="47" spans="1:30" ht="17.25" customHeight="1">
      <c r="A47" s="693" t="str">
        <f t="shared" si="0"/>
        <v/>
      </c>
      <c r="B47" s="694"/>
      <c r="C47" s="694"/>
      <c r="D47" s="695"/>
      <c r="E47" s="691"/>
      <c r="F47" s="692"/>
      <c r="G47" s="691"/>
      <c r="H47" s="692"/>
      <c r="I47" s="683"/>
      <c r="J47" s="684"/>
      <c r="K47" s="685"/>
      <c r="L47" s="137"/>
      <c r="M47" s="683"/>
      <c r="N47" s="684"/>
      <c r="O47" s="685"/>
      <c r="P47" s="696"/>
      <c r="Q47" s="697"/>
      <c r="R47" s="697"/>
      <c r="S47" s="698"/>
      <c r="T47" s="699"/>
      <c r="U47" s="700"/>
      <c r="V47" s="688" t="str">
        <f>IFERROR(IF(COUNT(E47:S47)&gt;0,IF(E43="その他",E47*I47+M47+P47,ROUNDUP((E47+G47)/VLOOKUP($E$32,マスタ!A:F,6,0)*I47+M47+P47,0)),""),"")</f>
        <v/>
      </c>
      <c r="W47" s="689"/>
      <c r="X47" s="690"/>
      <c r="Y47" s="89" t="s">
        <v>249</v>
      </c>
      <c r="Z47" s="5" t="s">
        <v>131</v>
      </c>
      <c r="AA47" s="90" t="s">
        <v>249</v>
      </c>
      <c r="AB47" s="89" t="s">
        <v>248</v>
      </c>
      <c r="AC47" s="5" t="s">
        <v>4</v>
      </c>
      <c r="AD47" s="91" t="s">
        <v>248</v>
      </c>
    </row>
    <row r="48" spans="1:30" ht="17.25" customHeight="1" thickBot="1">
      <c r="A48" s="693" t="str">
        <f t="shared" si="0"/>
        <v/>
      </c>
      <c r="B48" s="694"/>
      <c r="C48" s="694"/>
      <c r="D48" s="695"/>
      <c r="E48" s="691"/>
      <c r="F48" s="692"/>
      <c r="G48" s="691"/>
      <c r="H48" s="692"/>
      <c r="I48" s="683"/>
      <c r="J48" s="684"/>
      <c r="K48" s="685"/>
      <c r="L48" s="137"/>
      <c r="M48" s="683"/>
      <c r="N48" s="684"/>
      <c r="O48" s="685"/>
      <c r="P48" s="696"/>
      <c r="Q48" s="697"/>
      <c r="R48" s="697"/>
      <c r="S48" s="698"/>
      <c r="T48" s="699"/>
      <c r="U48" s="700"/>
      <c r="V48" s="688" t="str">
        <f>IFERROR(IF(COUNT(E48:S48)&gt;0,IF(E44="その他",E48*I48+M48+P48,ROUNDUP((E48+G48)/VLOOKUP($E$32,マスタ!A:F,6,0)*I48+M48+P48,0)),""),"")</f>
        <v/>
      </c>
      <c r="W48" s="689"/>
      <c r="X48" s="690"/>
      <c r="Y48" s="89" t="s">
        <v>249</v>
      </c>
      <c r="Z48" s="5" t="s">
        <v>131</v>
      </c>
      <c r="AA48" s="90" t="s">
        <v>249</v>
      </c>
      <c r="AB48" s="89" t="s">
        <v>248</v>
      </c>
      <c r="AC48" s="5" t="s">
        <v>4</v>
      </c>
      <c r="AD48" s="91" t="s">
        <v>248</v>
      </c>
    </row>
    <row r="49" spans="1:24" ht="13.5" customHeight="1" thickBot="1">
      <c r="A49" s="1" t="str">
        <f>+IF(ISBLANK(E32),"＜注意事項＞",IF(VLOOKUP(E32,マスタ!A:B,2,FALSE)=0.1021,"※謝金・交通費含む総合計額の10.21%（非居住者20.42%）が源泉徴収対象となります。",IF(OR(VLOOKUP(E32,マスタ!A:B,2,FALSE)="月乙",VLOOKUP(E32,マスタ!A:B,2,FALSE)="月乙日丙"),"※交通費除く、謝金本体が源泉徴収対象となります。","")))</f>
        <v>＜注意事項＞</v>
      </c>
      <c r="B49" s="1"/>
      <c r="C49" s="1"/>
      <c r="D49" s="1"/>
      <c r="E49" s="1"/>
      <c r="F49" s="1"/>
      <c r="G49" s="1"/>
      <c r="H49" s="1"/>
      <c r="I49" s="1"/>
      <c r="J49" s="1"/>
      <c r="K49" s="1"/>
      <c r="L49" s="1"/>
      <c r="M49" s="1"/>
      <c r="N49" s="1"/>
      <c r="O49" s="1"/>
      <c r="P49" s="1"/>
      <c r="Q49" s="1"/>
      <c r="R49" s="1"/>
      <c r="S49" s="701" t="s">
        <v>28</v>
      </c>
      <c r="T49" s="702"/>
      <c r="U49" s="702"/>
      <c r="V49" s="703">
        <f>SUM(V42:X48)</f>
        <v>0</v>
      </c>
      <c r="W49" s="703"/>
      <c r="X49" s="704"/>
    </row>
    <row r="50" spans="1:24" ht="20.399999999999999" customHeight="1">
      <c r="A50" s="1" t="str">
        <f>IF(ISBLANK(E32),"",IF(E32="講演等（時間）","※講演時間数を「時間（分）」欄に、打合せの時間数を「打合時間（分）」欄に入力してください。",IF(OR(VLOOKUP(E32,マスタ!A:B,2,0)="月乙",VLOOKUP(E32,マスタ!A:B,2,0)="月乙日丙"),"　ただし、対象者が非居住者の場合は、謝金・交通費を含む総合計額の20.42％が源泉徴収対象となります。","")))</f>
        <v/>
      </c>
      <c r="B50" s="1"/>
      <c r="C50" s="1"/>
      <c r="D50" s="1"/>
      <c r="E50" s="1"/>
      <c r="F50" s="1"/>
      <c r="G50" s="1"/>
      <c r="H50" s="1"/>
      <c r="I50" s="1"/>
      <c r="J50" s="1"/>
      <c r="K50" s="1"/>
      <c r="L50" s="1"/>
      <c r="M50" s="1"/>
      <c r="N50" s="1"/>
      <c r="O50" s="1"/>
      <c r="P50" s="1"/>
      <c r="Q50" s="1"/>
      <c r="R50" s="1"/>
      <c r="S50" s="1"/>
      <c r="T50" s="1"/>
      <c r="U50" s="1"/>
      <c r="V50" s="1"/>
      <c r="W50" s="1"/>
      <c r="X50" s="1"/>
    </row>
    <row r="51" spans="1:24" ht="24" customHeight="1">
      <c r="A51" t="s">
        <v>135</v>
      </c>
      <c r="E51" s="652"/>
      <c r="F51" s="652"/>
      <c r="G51" s="652"/>
      <c r="H51" s="652"/>
      <c r="I51" s="705" t="str">
        <f>+IF(ISBLANK(E51),"",IF(ISBLANK(VLOOKUP(E51,マスタ!G:K,2,FALSE)),"",VLOOKUP(E51,マスタ!G:K,2,FALSE)))</f>
        <v/>
      </c>
      <c r="J51" s="705"/>
      <c r="K51" s="705"/>
      <c r="L51" s="705"/>
      <c r="M51" s="686"/>
      <c r="N51" s="686"/>
      <c r="O51" s="686"/>
      <c r="P51" s="686"/>
      <c r="Q51" s="687" t="str">
        <f>+IF(ISBLANK(E51),"",IF(ISBLANK(VLOOKUP(E51,マスタ!G:K,3,FALSE)),"",VLOOKUP(E51,マスタ!G:K,3,FALSE)))</f>
        <v/>
      </c>
      <c r="R51" s="687"/>
      <c r="S51" s="687"/>
      <c r="T51" s="687"/>
      <c r="U51" s="686"/>
      <c r="V51" s="686"/>
      <c r="W51" s="686"/>
      <c r="X51" s="686"/>
    </row>
    <row r="52" spans="1:24" ht="4.5" customHeight="1"/>
    <row r="53" spans="1:24" ht="24" customHeight="1">
      <c r="A53" s="687" t="str">
        <f>+IF(ISBLANK(E51),"",IF(OR(E51="基盤研究費",E51="大学運営経費"),"経費種目：",""))</f>
        <v/>
      </c>
      <c r="B53" s="687"/>
      <c r="C53" s="687"/>
      <c r="D53" s="687"/>
      <c r="E53" s="686"/>
      <c r="F53" s="686"/>
      <c r="G53" s="686"/>
      <c r="H53" s="686"/>
      <c r="I53" s="687" t="str">
        <f>+IF(ISBLANK(E51),"",IF(OR(E51="共通経費",E53="その他"),"経費名称：",IF(ISBLANK(VLOOKUP(E51,マスタ!G:K,4,FALSE)),"",VLOOKUP(E51,マスタ!G:K,4,FALSE))))</f>
        <v/>
      </c>
      <c r="J53" s="687"/>
      <c r="K53" s="687"/>
      <c r="L53" s="687"/>
      <c r="M53" s="686"/>
      <c r="N53" s="686"/>
      <c r="O53" s="686"/>
      <c r="P53" s="686"/>
      <c r="Q53" s="687" t="str">
        <f>+IF(ISBLANK(E51),"",IF(ISBLANK(VLOOKUP(E51,マスタ!G:K,5,FALSE)),"",VLOOKUP(E51,マスタ!G:K,5,FALSE)))</f>
        <v/>
      </c>
      <c r="R53" s="687"/>
      <c r="S53" s="687"/>
      <c r="T53" s="687"/>
      <c r="U53" s="686"/>
      <c r="V53" s="686"/>
      <c r="W53" s="686"/>
      <c r="X53" s="686"/>
    </row>
    <row r="54" spans="1:24" ht="9" customHeight="1"/>
    <row r="55" spans="1:24" ht="24" customHeight="1">
      <c r="A55" t="s">
        <v>136</v>
      </c>
      <c r="E55" s="652"/>
      <c r="F55" s="652"/>
      <c r="G55" s="652"/>
      <c r="H55" s="652"/>
      <c r="I55" s="652"/>
      <c r="J55" s="652"/>
      <c r="K55" s="687" t="str">
        <f>+IF(ISBLANK(E55),"",IF(E55="その他","詳細：",""))</f>
        <v/>
      </c>
      <c r="L55" s="687"/>
      <c r="M55" s="686"/>
      <c r="N55" s="686"/>
      <c r="O55" s="686"/>
      <c r="P55" s="686"/>
      <c r="Q55" s="686"/>
      <c r="R55" s="686"/>
      <c r="S55" s="686"/>
      <c r="T55" s="686"/>
      <c r="U55" s="686"/>
      <c r="V55" s="686"/>
      <c r="W55" s="686"/>
      <c r="X55" s="686"/>
    </row>
    <row r="56" spans="1:24" ht="9" customHeight="1"/>
    <row r="57" spans="1:24" ht="24" customHeight="1">
      <c r="A57" t="s">
        <v>284</v>
      </c>
      <c r="E57" s="686"/>
      <c r="F57" s="686"/>
      <c r="G57" s="686"/>
      <c r="H57" s="686"/>
      <c r="I57" s="686"/>
      <c r="J57" s="686"/>
      <c r="K57" s="686"/>
      <c r="L57" s="686"/>
      <c r="M57" s="686"/>
      <c r="N57" s="686"/>
      <c r="O57" s="686"/>
      <c r="P57" s="686"/>
      <c r="Q57" s="686"/>
      <c r="R57" s="686"/>
      <c r="S57" s="686"/>
      <c r="T57" s="686"/>
      <c r="U57" s="686"/>
      <c r="V57" s="686"/>
      <c r="W57" s="686"/>
      <c r="X57" s="686"/>
    </row>
    <row r="58" spans="1:24" ht="24" customHeight="1">
      <c r="A58" t="s">
        <v>285</v>
      </c>
      <c r="E58" s="122"/>
      <c r="F58" s="122"/>
      <c r="G58" s="122"/>
      <c r="H58" s="122"/>
      <c r="I58" s="122"/>
      <c r="J58" s="122"/>
      <c r="K58" s="122"/>
      <c r="L58" s="122"/>
      <c r="M58" s="122"/>
      <c r="N58" s="122"/>
      <c r="O58" s="122"/>
      <c r="P58" s="122"/>
      <c r="Q58" s="122"/>
      <c r="R58" s="122"/>
      <c r="S58" s="122"/>
      <c r="T58" s="122"/>
      <c r="U58" s="122"/>
      <c r="V58" s="122"/>
      <c r="W58" s="122"/>
      <c r="X58" s="122"/>
    </row>
    <row r="59" spans="1:24" ht="13.5" customHeight="1">
      <c r="A59" s="96" t="s">
        <v>288</v>
      </c>
      <c r="B59" s="97"/>
      <c r="C59" s="97"/>
      <c r="D59" s="97"/>
      <c r="E59" s="97"/>
      <c r="F59" s="97"/>
      <c r="G59" s="97"/>
      <c r="H59" s="97"/>
      <c r="I59" s="97"/>
      <c r="J59" s="97"/>
      <c r="K59" s="97"/>
    </row>
    <row r="60" spans="1:24" ht="13.5" customHeight="1">
      <c r="A60" s="96" t="s">
        <v>287</v>
      </c>
      <c r="B60" s="97"/>
      <c r="C60" s="97"/>
      <c r="D60" s="97"/>
      <c r="E60" s="97"/>
      <c r="F60" s="97"/>
      <c r="G60" s="97"/>
      <c r="H60" s="97"/>
      <c r="I60" s="97"/>
      <c r="J60" s="97"/>
      <c r="K60" s="97"/>
    </row>
    <row r="61" spans="1:24" ht="13.5" customHeight="1">
      <c r="A61" s="97"/>
      <c r="B61" s="97"/>
      <c r="C61" s="99" t="s">
        <v>256</v>
      </c>
      <c r="D61" s="97"/>
      <c r="E61" s="97"/>
      <c r="F61" s="97"/>
      <c r="G61" s="97"/>
      <c r="H61" s="97"/>
      <c r="I61" s="97"/>
      <c r="J61" s="97"/>
      <c r="K61" s="97"/>
    </row>
    <row r="62" spans="1:24" ht="8.25" customHeight="1">
      <c r="A62" s="97"/>
      <c r="B62" s="97"/>
      <c r="C62" s="99"/>
      <c r="D62" s="97"/>
      <c r="E62" s="97"/>
      <c r="F62" s="97"/>
      <c r="G62" s="97"/>
      <c r="H62" s="97"/>
      <c r="I62" s="97"/>
      <c r="J62" s="97"/>
      <c r="K62" s="97"/>
    </row>
    <row r="63" spans="1:24" ht="13.5" customHeight="1">
      <c r="A63" s="97" t="s">
        <v>286</v>
      </c>
      <c r="B63" s="97"/>
      <c r="C63" s="97"/>
      <c r="D63" s="97"/>
      <c r="E63" s="97"/>
      <c r="F63" s="97"/>
      <c r="G63" s="97"/>
      <c r="H63" s="97"/>
      <c r="I63" s="97"/>
      <c r="J63" s="97"/>
      <c r="K63" s="97"/>
    </row>
    <row r="64" spans="1:24" ht="13.5" customHeight="1">
      <c r="A64" s="97" t="s">
        <v>258</v>
      </c>
      <c r="B64" s="97"/>
      <c r="C64" s="97"/>
      <c r="D64" s="97"/>
      <c r="E64" s="97"/>
      <c r="F64" s="97"/>
      <c r="G64" s="97"/>
      <c r="H64" s="97"/>
      <c r="I64" s="97"/>
      <c r="J64" s="97"/>
      <c r="K64" s="97"/>
    </row>
    <row r="65" spans="1:11" ht="13.5" customHeight="1">
      <c r="A65" s="97"/>
      <c r="B65" s="97"/>
      <c r="C65" s="99" t="s">
        <v>257</v>
      </c>
      <c r="D65" s="97"/>
      <c r="E65" s="97"/>
      <c r="F65" s="97"/>
      <c r="G65" s="97"/>
      <c r="H65" s="97"/>
      <c r="I65" s="97"/>
      <c r="J65" s="97"/>
      <c r="K65" s="97"/>
    </row>
    <row r="66" spans="1:11" ht="9" customHeight="1"/>
    <row r="67" spans="1:11" ht="24" customHeight="1"/>
    <row r="68" spans="1:11" ht="18" customHeight="1"/>
    <row r="69" spans="1:11" ht="18" customHeight="1"/>
    <row r="70" spans="1:11" ht="18" customHeight="1"/>
  </sheetData>
  <sheetProtection selectLockedCells="1"/>
  <mergeCells count="171">
    <mergeCell ref="V48:X48"/>
    <mergeCell ref="T48:U48"/>
    <mergeCell ref="P48:S48"/>
    <mergeCell ref="I48:K48"/>
    <mergeCell ref="G48:H48"/>
    <mergeCell ref="E48:F48"/>
    <mergeCell ref="A48:D48"/>
    <mergeCell ref="M48:O48"/>
    <mergeCell ref="V44:X44"/>
    <mergeCell ref="G44:H44"/>
    <mergeCell ref="A45:D45"/>
    <mergeCell ref="E45:F45"/>
    <mergeCell ref="I45:K45"/>
    <mergeCell ref="P45:S45"/>
    <mergeCell ref="T45:U45"/>
    <mergeCell ref="V45:X45"/>
    <mergeCell ref="G45:H45"/>
    <mergeCell ref="A44:D44"/>
    <mergeCell ref="E44:F44"/>
    <mergeCell ref="I44:K44"/>
    <mergeCell ref="P44:S44"/>
    <mergeCell ref="T44:U44"/>
    <mergeCell ref="M44:O44"/>
    <mergeCell ref="M45:O45"/>
    <mergeCell ref="V49:X49"/>
    <mergeCell ref="E51:H51"/>
    <mergeCell ref="I51:L51"/>
    <mergeCell ref="M51:P51"/>
    <mergeCell ref="Q51:T51"/>
    <mergeCell ref="U51:X51"/>
    <mergeCell ref="E55:J55"/>
    <mergeCell ref="K55:L55"/>
    <mergeCell ref="M55:X55"/>
    <mergeCell ref="E57:X57"/>
    <mergeCell ref="A53:D53"/>
    <mergeCell ref="E53:H53"/>
    <mergeCell ref="I53:L53"/>
    <mergeCell ref="M53:P53"/>
    <mergeCell ref="Q53:T53"/>
    <mergeCell ref="U53:X53"/>
    <mergeCell ref="V46:X46"/>
    <mergeCell ref="G46:H46"/>
    <mergeCell ref="A47:D47"/>
    <mergeCell ref="E47:F47"/>
    <mergeCell ref="I47:K47"/>
    <mergeCell ref="P47:S47"/>
    <mergeCell ref="T47:U47"/>
    <mergeCell ref="V47:X47"/>
    <mergeCell ref="G47:H47"/>
    <mergeCell ref="A46:D46"/>
    <mergeCell ref="E46:F46"/>
    <mergeCell ref="I46:K46"/>
    <mergeCell ref="P46:S46"/>
    <mergeCell ref="T46:U46"/>
    <mergeCell ref="M46:O46"/>
    <mergeCell ref="M47:O47"/>
    <mergeCell ref="S49:U49"/>
    <mergeCell ref="A43:D43"/>
    <mergeCell ref="E43:F43"/>
    <mergeCell ref="I43:K43"/>
    <mergeCell ref="P43:S43"/>
    <mergeCell ref="T43:U43"/>
    <mergeCell ref="V43:X43"/>
    <mergeCell ref="G43:H43"/>
    <mergeCell ref="M42:O42"/>
    <mergeCell ref="M43:O43"/>
    <mergeCell ref="A42:D42"/>
    <mergeCell ref="E42:F42"/>
    <mergeCell ref="I42:K42"/>
    <mergeCell ref="P42:S42"/>
    <mergeCell ref="T42:U42"/>
    <mergeCell ref="V42:X42"/>
    <mergeCell ref="G42:H42"/>
    <mergeCell ref="E20:H20"/>
    <mergeCell ref="O21:Q21"/>
    <mergeCell ref="R21:T21"/>
    <mergeCell ref="V21:X21"/>
    <mergeCell ref="I23:N23"/>
    <mergeCell ref="R24:T24"/>
    <mergeCell ref="A41:D41"/>
    <mergeCell ref="E41:F41"/>
    <mergeCell ref="I41:K41"/>
    <mergeCell ref="L41:O41"/>
    <mergeCell ref="P41:S41"/>
    <mergeCell ref="T41:U41"/>
    <mergeCell ref="V41:X41"/>
    <mergeCell ref="G41:H41"/>
    <mergeCell ref="S32:X32"/>
    <mergeCell ref="E32:R32"/>
    <mergeCell ref="O23:Q23"/>
    <mergeCell ref="O26:Q26"/>
    <mergeCell ref="R26:T26"/>
    <mergeCell ref="V26:X26"/>
    <mergeCell ref="I24:N24"/>
    <mergeCell ref="O24:Q24"/>
    <mergeCell ref="A26:B26"/>
    <mergeCell ref="C20:D20"/>
    <mergeCell ref="C21:D21"/>
    <mergeCell ref="C22:D22"/>
    <mergeCell ref="C23:D23"/>
    <mergeCell ref="C24:D24"/>
    <mergeCell ref="C25:D25"/>
    <mergeCell ref="A20:B20"/>
    <mergeCell ref="A21:B21"/>
    <mergeCell ref="A22:B22"/>
    <mergeCell ref="A23:B23"/>
    <mergeCell ref="A24:B24"/>
    <mergeCell ref="A25:B25"/>
    <mergeCell ref="C26:D26"/>
    <mergeCell ref="Y41:AA41"/>
    <mergeCell ref="AB41:AD41"/>
    <mergeCell ref="A13:X13"/>
    <mergeCell ref="A15:X15"/>
    <mergeCell ref="A17:X17"/>
    <mergeCell ref="A19:B19"/>
    <mergeCell ref="C19:D19"/>
    <mergeCell ref="E19:H19"/>
    <mergeCell ref="I19:N19"/>
    <mergeCell ref="O19:Q19"/>
    <mergeCell ref="R19:X19"/>
    <mergeCell ref="E21:H21"/>
    <mergeCell ref="E22:H22"/>
    <mergeCell ref="E23:H23"/>
    <mergeCell ref="E24:H24"/>
    <mergeCell ref="E25:H25"/>
    <mergeCell ref="E26:H26"/>
    <mergeCell ref="I20:N20"/>
    <mergeCell ref="O20:Q20"/>
    <mergeCell ref="O22:Q22"/>
    <mergeCell ref="R20:T20"/>
    <mergeCell ref="V20:X20"/>
    <mergeCell ref="I21:N21"/>
    <mergeCell ref="R23:T23"/>
    <mergeCell ref="I26:N26"/>
    <mergeCell ref="Q3:R3"/>
    <mergeCell ref="S3:T3"/>
    <mergeCell ref="Q4:R6"/>
    <mergeCell ref="S4:T6"/>
    <mergeCell ref="W3:X3"/>
    <mergeCell ref="W4:X6"/>
    <mergeCell ref="U3:V3"/>
    <mergeCell ref="M3:O3"/>
    <mergeCell ref="M4:O6"/>
    <mergeCell ref="Q7:T7"/>
    <mergeCell ref="O7:P7"/>
    <mergeCell ref="U7:X7"/>
    <mergeCell ref="I22:N22"/>
    <mergeCell ref="R1:X1"/>
    <mergeCell ref="Y39:AD40"/>
    <mergeCell ref="R22:T22"/>
    <mergeCell ref="V22:X22"/>
    <mergeCell ref="Q8:T8"/>
    <mergeCell ref="U8:X8"/>
    <mergeCell ref="N9:P9"/>
    <mergeCell ref="N10:P10"/>
    <mergeCell ref="N11:P11"/>
    <mergeCell ref="Q9:T9"/>
    <mergeCell ref="Q10:T10"/>
    <mergeCell ref="Q11:T11"/>
    <mergeCell ref="U11:X11"/>
    <mergeCell ref="U10:X10"/>
    <mergeCell ref="U9:X9"/>
    <mergeCell ref="Y33:AD34"/>
    <mergeCell ref="V23:X23"/>
    <mergeCell ref="E28:X28"/>
    <mergeCell ref="E30:X30"/>
    <mergeCell ref="V24:X24"/>
    <mergeCell ref="I25:N25"/>
    <mergeCell ref="O25:Q25"/>
    <mergeCell ref="R25:T25"/>
    <mergeCell ref="V25:X25"/>
  </mergeCells>
  <phoneticPr fontId="1"/>
  <conditionalFormatting sqref="E42:F48">
    <cfRule type="expression" dxfId="24" priority="12">
      <formula>AND(A42&lt;&gt;"",E42="")</formula>
    </cfRule>
  </conditionalFormatting>
  <conditionalFormatting sqref="I42:K48">
    <cfRule type="expression" dxfId="23" priority="11">
      <formula>AND(A42&lt;&gt;"",I42="")</formula>
    </cfRule>
  </conditionalFormatting>
  <conditionalFormatting sqref="Y42:Y48">
    <cfRule type="expression" dxfId="21" priority="10">
      <formula>AND(OR($E$32="講演等（時間）",$E$32="スピーチ"),A42&lt;&gt;"",OR(Y42="：",Y42=""))</formula>
    </cfRule>
  </conditionalFormatting>
  <conditionalFormatting sqref="Y41:AA41">
    <cfRule type="expression" dxfId="20" priority="3">
      <formula>AND($E$32&lt;&gt;"講演等（時間）",$E$32&lt;&gt;"スピーチ")</formula>
    </cfRule>
  </conditionalFormatting>
  <conditionalFormatting sqref="AA42:AA48">
    <cfRule type="expression" dxfId="19" priority="8">
      <formula>AND(OR($E$32="講演等（時間）",$E$32="スピーチ"),A42&lt;&gt;"",OR(AA42="：",AA42=""))</formula>
    </cfRule>
  </conditionalFormatting>
  <conditionalFormatting sqref="AB41:AD41">
    <cfRule type="expression" dxfId="18" priority="1">
      <formula>$E$32&lt;&gt;"講演等（時間）"</formula>
    </cfRule>
  </conditionalFormatting>
  <dataValidations count="8">
    <dataValidation type="list" allowBlank="1" showInputMessage="1" showErrorMessage="1" sqref="T42:U48" xr:uid="{00000000-0002-0000-0400-000000000000}">
      <formula1>"○:本人払,○:事務手続"</formula1>
    </dataValidation>
    <dataValidation type="list" allowBlank="1" showInputMessage="1" showErrorMessage="1" sqref="E53:H53" xr:uid="{00000000-0002-0000-0400-000001000000}">
      <formula1>"教員研究費,教育経費,その他"</formula1>
    </dataValidation>
    <dataValidation type="list" allowBlank="1" showInputMessage="1" showErrorMessage="1" sqref="E55:J55" xr:uid="{00000000-0002-0000-0400-000002000000}">
      <formula1>支出方法</formula1>
    </dataValidation>
    <dataValidation type="list" allowBlank="1" showInputMessage="1" showErrorMessage="1" sqref="E32" xr:uid="{00000000-0002-0000-0400-000003000000}">
      <formula1>謝金種目</formula1>
    </dataValidation>
    <dataValidation type="list" allowBlank="1" showInputMessage="1" showErrorMessage="1" sqref="E51:H51" xr:uid="{00000000-0002-0000-0400-000004000000}">
      <formula1>支出財源</formula1>
    </dataValidation>
    <dataValidation type="list" allowBlank="1" showInputMessage="1" showErrorMessage="1" sqref="L42:L48" xr:uid="{00000000-0002-0000-0400-000005000000}">
      <formula1>"国内,国外"</formula1>
    </dataValidation>
    <dataValidation type="list" allowBlank="1" showInputMessage="1" showErrorMessage="1" sqref="C22:D26" xr:uid="{00000000-0002-0000-0400-000006000000}">
      <formula1>"学外者,短時間"</formula1>
    </dataValidation>
    <dataValidation type="list" allowBlank="1" showInputMessage="1" showErrorMessage="1" sqref="C20:D21" xr:uid="{00000000-0002-0000-0400-000007000000}">
      <formula1>"学外者,パートタイム"</formula1>
    </dataValidation>
  </dataValidations>
  <pageMargins left="0.70866141732283472" right="0.70866141732283472" top="0.55118110236220474" bottom="0.55118110236220474" header="0.31496062992125984" footer="0.31496062992125984"/>
  <pageSetup paperSize="9" scale="77" orientation="portrait" r:id="rId1"/>
  <headerFooter>
    <oddHeader>&amp;R謝金調書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11" r:id="rId4" name="Check Box 3">
              <controlPr defaultSize="0" autoFill="0" autoLine="0" autoPict="0">
                <anchor moveWithCells="1">
                  <from>
                    <xdr:col>0</xdr:col>
                    <xdr:colOff>220980</xdr:colOff>
                    <xdr:row>60</xdr:row>
                    <xdr:rowOff>0</xdr:rowOff>
                  </from>
                  <to>
                    <xdr:col>1</xdr:col>
                    <xdr:colOff>251460</xdr:colOff>
                    <xdr:row>61</xdr:row>
                    <xdr:rowOff>60960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0</xdr:col>
                    <xdr:colOff>213360</xdr:colOff>
                    <xdr:row>63</xdr:row>
                    <xdr:rowOff>152400</xdr:rowOff>
                  </from>
                  <to>
                    <xdr:col>1</xdr:col>
                    <xdr:colOff>228600</xdr:colOff>
                    <xdr:row>65</xdr:row>
                    <xdr:rowOff>30480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1</xdr:col>
                    <xdr:colOff>144780</xdr:colOff>
                    <xdr:row>35</xdr:row>
                    <xdr:rowOff>160020</xdr:rowOff>
                  </from>
                  <to>
                    <xdr:col>2</xdr:col>
                    <xdr:colOff>175260</xdr:colOff>
                    <xdr:row>36</xdr:row>
                    <xdr:rowOff>175260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1</xdr:col>
                    <xdr:colOff>152400</xdr:colOff>
                    <xdr:row>37</xdr:row>
                    <xdr:rowOff>198120</xdr:rowOff>
                  </from>
                  <to>
                    <xdr:col>2</xdr:col>
                    <xdr:colOff>182880</xdr:colOff>
                    <xdr:row>38</xdr:row>
                    <xdr:rowOff>160020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00F1B5D0-0BD3-4C38-8399-4AB95EC4B5E2}">
            <xm:f>$I42&gt;VLOOKUP($E$32,マスタ!A:E,5,FALSE)</xm:f>
            <x14:dxf>
              <fill>
                <patternFill>
                  <bgColor rgb="FFFF0000"/>
                </patternFill>
              </fill>
            </x14:dxf>
          </x14:cfRule>
          <xm:sqref>I42:K48</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71"/>
  <sheetViews>
    <sheetView showGridLines="0" view="pageBreakPreview" zoomScaleNormal="100" zoomScaleSheetLayoutView="100" workbookViewId="0">
      <selection activeCell="I10" sqref="I10"/>
    </sheetView>
  </sheetViews>
  <sheetFormatPr defaultRowHeight="13.2"/>
  <cols>
    <col min="1" max="4" width="3.77734375" customWidth="1"/>
    <col min="5" max="24" width="4.77734375" customWidth="1"/>
  </cols>
  <sheetData>
    <row r="1" spans="1:25" ht="22.2" customHeight="1">
      <c r="R1" s="637" t="s">
        <v>312</v>
      </c>
      <c r="S1" s="638"/>
      <c r="T1" s="638"/>
      <c r="U1" s="638"/>
      <c r="V1" s="638"/>
      <c r="W1" s="638"/>
      <c r="X1" s="638"/>
    </row>
    <row r="2" spans="1:25" ht="13.95" customHeight="1">
      <c r="R2" s="144"/>
      <c r="S2" s="145"/>
      <c r="T2" s="145"/>
      <c r="U2" s="145"/>
      <c r="V2" s="145"/>
      <c r="W2" s="145"/>
      <c r="X2" s="145"/>
    </row>
    <row r="3" spans="1:25" ht="13.2" customHeight="1">
      <c r="M3" s="664" t="s">
        <v>255</v>
      </c>
      <c r="N3" s="664"/>
      <c r="O3" s="664"/>
      <c r="P3" s="126"/>
      <c r="Q3" s="655" t="s">
        <v>251</v>
      </c>
      <c r="R3" s="656"/>
      <c r="S3" s="655" t="s">
        <v>252</v>
      </c>
      <c r="T3" s="657"/>
      <c r="U3" s="655" t="s">
        <v>253</v>
      </c>
      <c r="V3" s="657"/>
      <c r="W3" s="655" t="s">
        <v>254</v>
      </c>
      <c r="X3" s="657"/>
      <c r="Y3" s="93"/>
    </row>
    <row r="4" spans="1:25" ht="15" customHeight="1">
      <c r="A4" s="4"/>
      <c r="B4" s="4"/>
      <c r="C4" s="4"/>
      <c r="D4" s="4"/>
      <c r="E4" s="4"/>
      <c r="F4" s="4"/>
      <c r="M4" s="665"/>
      <c r="N4" s="665"/>
      <c r="O4" s="665"/>
      <c r="P4" s="93"/>
      <c r="Q4" s="658"/>
      <c r="R4" s="659"/>
      <c r="S4" s="658"/>
      <c r="T4" s="659"/>
      <c r="U4" s="127"/>
      <c r="V4" s="128"/>
      <c r="W4" s="658"/>
      <c r="X4" s="659"/>
      <c r="Y4" s="94"/>
    </row>
    <row r="5" spans="1:25" ht="15" customHeight="1">
      <c r="M5" s="665"/>
      <c r="N5" s="665"/>
      <c r="O5" s="665"/>
      <c r="P5" s="93"/>
      <c r="Q5" s="660"/>
      <c r="R5" s="661"/>
      <c r="S5" s="660"/>
      <c r="T5" s="661"/>
      <c r="U5" s="129"/>
      <c r="V5" s="130"/>
      <c r="W5" s="660"/>
      <c r="X5" s="661"/>
      <c r="Y5" s="94"/>
    </row>
    <row r="6" spans="1:25" ht="15" customHeight="1">
      <c r="M6" s="665"/>
      <c r="N6" s="665"/>
      <c r="O6" s="665"/>
      <c r="P6" s="93"/>
      <c r="Q6" s="662"/>
      <c r="R6" s="663"/>
      <c r="S6" s="662"/>
      <c r="T6" s="663"/>
      <c r="U6" s="131"/>
      <c r="V6" s="132"/>
      <c r="W6" s="662"/>
      <c r="X6" s="663"/>
      <c r="Y6" s="94"/>
    </row>
    <row r="7" spans="1:25" ht="16.95" customHeight="1">
      <c r="O7" s="667"/>
      <c r="P7" s="667"/>
      <c r="Q7" s="666"/>
      <c r="R7" s="666"/>
      <c r="S7" s="666"/>
      <c r="T7" s="666"/>
      <c r="U7" s="666"/>
      <c r="V7" s="666"/>
      <c r="W7" s="666"/>
      <c r="X7" s="666"/>
    </row>
    <row r="8" spans="1:25" ht="17.25" customHeight="1">
      <c r="A8" t="s">
        <v>42</v>
      </c>
      <c r="N8" s="119"/>
      <c r="O8" s="120"/>
      <c r="P8" s="121"/>
      <c r="Q8" s="643" t="s">
        <v>309</v>
      </c>
      <c r="R8" s="644"/>
      <c r="S8" s="644"/>
      <c r="T8" s="645"/>
      <c r="U8" s="646" t="s">
        <v>275</v>
      </c>
      <c r="V8" s="647"/>
      <c r="W8" s="647"/>
      <c r="X8" s="648"/>
    </row>
    <row r="9" spans="1:25" ht="15" customHeight="1">
      <c r="N9" s="643" t="s">
        <v>276</v>
      </c>
      <c r="O9" s="644"/>
      <c r="P9" s="645"/>
      <c r="Q9" s="649" t="s">
        <v>310</v>
      </c>
      <c r="R9" s="650"/>
      <c r="S9" s="650"/>
      <c r="T9" s="651"/>
      <c r="U9" s="643" t="s">
        <v>292</v>
      </c>
      <c r="V9" s="644"/>
      <c r="W9" s="644"/>
      <c r="X9" s="645"/>
    </row>
    <row r="10" spans="1:25" ht="15" customHeight="1">
      <c r="N10" s="643" t="s">
        <v>277</v>
      </c>
      <c r="O10" s="644"/>
      <c r="P10" s="645"/>
      <c r="Q10" s="649" t="s">
        <v>311</v>
      </c>
      <c r="R10" s="650"/>
      <c r="S10" s="650"/>
      <c r="T10" s="651"/>
      <c r="U10" s="643" t="s">
        <v>293</v>
      </c>
      <c r="V10" s="644"/>
      <c r="W10" s="644"/>
      <c r="X10" s="645"/>
    </row>
    <row r="11" spans="1:25" ht="15" customHeight="1">
      <c r="N11" s="643" t="s">
        <v>278</v>
      </c>
      <c r="O11" s="644"/>
      <c r="P11" s="645"/>
      <c r="Q11" s="643"/>
      <c r="R11" s="644"/>
      <c r="S11" s="644"/>
      <c r="T11" s="645"/>
      <c r="U11" s="643" t="s">
        <v>294</v>
      </c>
      <c r="V11" s="644"/>
      <c r="W11" s="644"/>
      <c r="X11" s="645"/>
    </row>
    <row r="12" spans="1:25" ht="16.2" customHeight="1"/>
    <row r="13" spans="1:25" ht="18" customHeight="1">
      <c r="A13" s="667" t="s">
        <v>7</v>
      </c>
      <c r="B13" s="667"/>
      <c r="C13" s="667"/>
      <c r="D13" s="667"/>
      <c r="E13" s="667"/>
      <c r="F13" s="667"/>
      <c r="G13" s="667"/>
      <c r="H13" s="667"/>
      <c r="I13" s="667"/>
      <c r="J13" s="667"/>
      <c r="K13" s="667"/>
      <c r="L13" s="667"/>
      <c r="M13" s="667"/>
      <c r="N13" s="667"/>
      <c r="O13" s="667"/>
      <c r="P13" s="667"/>
      <c r="Q13" s="667"/>
      <c r="R13" s="667"/>
      <c r="S13" s="667"/>
      <c r="T13" s="667"/>
      <c r="U13" s="667"/>
      <c r="V13" s="667"/>
      <c r="W13" s="667"/>
      <c r="X13" s="667"/>
    </row>
    <row r="14" spans="1:25" ht="16.2" customHeight="1">
      <c r="A14" s="4"/>
      <c r="B14" s="4"/>
      <c r="C14" s="4"/>
      <c r="D14" s="4"/>
      <c r="E14" s="4"/>
      <c r="F14" s="4"/>
      <c r="G14" s="4"/>
      <c r="H14" s="4"/>
      <c r="I14" s="4"/>
      <c r="J14" s="4"/>
      <c r="K14" s="4"/>
      <c r="L14" s="4"/>
      <c r="M14" s="4"/>
      <c r="N14" s="4"/>
      <c r="O14" s="4"/>
      <c r="P14" s="4"/>
      <c r="Q14" s="4"/>
      <c r="R14" s="4"/>
      <c r="S14" s="4"/>
      <c r="T14" s="4"/>
      <c r="U14" s="4"/>
      <c r="V14" s="4"/>
      <c r="W14" s="4"/>
      <c r="X14" s="4"/>
    </row>
    <row r="15" spans="1:25" ht="18" customHeight="1">
      <c r="A15" s="671" t="s">
        <v>128</v>
      </c>
      <c r="B15" s="671"/>
      <c r="C15" s="671"/>
      <c r="D15" s="671"/>
      <c r="E15" s="671"/>
      <c r="F15" s="671"/>
      <c r="G15" s="671"/>
      <c r="H15" s="671"/>
      <c r="I15" s="671"/>
      <c r="J15" s="671"/>
      <c r="K15" s="671"/>
      <c r="L15" s="671"/>
      <c r="M15" s="671"/>
      <c r="N15" s="671"/>
      <c r="O15" s="671"/>
      <c r="P15" s="671"/>
      <c r="Q15" s="671"/>
      <c r="R15" s="671"/>
      <c r="S15" s="671"/>
      <c r="T15" s="671"/>
      <c r="U15" s="671"/>
      <c r="V15" s="671"/>
      <c r="W15" s="671"/>
      <c r="X15" s="671"/>
    </row>
    <row r="16" spans="1:25">
      <c r="A16" s="667" t="s">
        <v>3</v>
      </c>
      <c r="B16" s="667"/>
      <c r="C16" s="667"/>
      <c r="D16" s="667"/>
      <c r="E16" s="667"/>
      <c r="F16" s="667"/>
      <c r="G16" s="667"/>
      <c r="H16" s="667"/>
      <c r="I16" s="667"/>
      <c r="J16" s="667"/>
      <c r="K16" s="667"/>
      <c r="L16" s="667"/>
      <c r="M16" s="667"/>
      <c r="N16" s="667"/>
      <c r="O16" s="667"/>
      <c r="P16" s="667"/>
      <c r="Q16" s="667"/>
      <c r="R16" s="667"/>
      <c r="S16" s="667"/>
      <c r="T16" s="667"/>
      <c r="U16" s="667"/>
      <c r="V16" s="667"/>
      <c r="W16" s="667"/>
      <c r="X16" s="667"/>
    </row>
    <row r="17" spans="1:24" ht="24" customHeight="1">
      <c r="A17" t="s">
        <v>129</v>
      </c>
    </row>
    <row r="18" spans="1:24" ht="27.75" customHeight="1">
      <c r="A18" s="672" t="s">
        <v>120</v>
      </c>
      <c r="B18" s="672"/>
      <c r="C18" s="672" t="s">
        <v>119</v>
      </c>
      <c r="D18" s="672"/>
      <c r="E18" s="672" t="s">
        <v>2</v>
      </c>
      <c r="F18" s="672"/>
      <c r="G18" s="672"/>
      <c r="H18" s="672"/>
      <c r="I18" s="672" t="s">
        <v>5</v>
      </c>
      <c r="J18" s="672"/>
      <c r="K18" s="672"/>
      <c r="L18" s="672"/>
      <c r="M18" s="672"/>
      <c r="N18" s="672"/>
      <c r="O18" s="672" t="s">
        <v>0</v>
      </c>
      <c r="P18" s="672"/>
      <c r="Q18" s="672"/>
      <c r="R18" s="672" t="s">
        <v>130</v>
      </c>
      <c r="S18" s="672"/>
      <c r="T18" s="672"/>
      <c r="U18" s="672"/>
      <c r="V18" s="672"/>
      <c r="W18" s="672"/>
      <c r="X18" s="672"/>
    </row>
    <row r="19" spans="1:24" ht="17.25" customHeight="1">
      <c r="A19" s="672">
        <v>1</v>
      </c>
      <c r="B19" s="672"/>
      <c r="C19" s="674" t="s">
        <v>125</v>
      </c>
      <c r="D19" s="674"/>
      <c r="E19" s="673" t="s">
        <v>308</v>
      </c>
      <c r="F19" s="673"/>
      <c r="G19" s="673"/>
      <c r="H19" s="673"/>
      <c r="I19" s="673" t="s">
        <v>295</v>
      </c>
      <c r="J19" s="673"/>
      <c r="K19" s="673"/>
      <c r="L19" s="673"/>
      <c r="M19" s="673"/>
      <c r="N19" s="673"/>
      <c r="O19" s="674" t="s">
        <v>296</v>
      </c>
      <c r="P19" s="674"/>
      <c r="Q19" s="674"/>
      <c r="R19" s="675">
        <v>44661</v>
      </c>
      <c r="S19" s="675"/>
      <c r="T19" s="676"/>
      <c r="U19" s="135" t="s">
        <v>4</v>
      </c>
      <c r="V19" s="642">
        <v>44661</v>
      </c>
      <c r="W19" s="640"/>
      <c r="X19" s="640"/>
    </row>
    <row r="20" spans="1:24" ht="17.25" customHeight="1">
      <c r="A20" s="672">
        <v>2</v>
      </c>
      <c r="B20" s="672"/>
      <c r="C20" s="654"/>
      <c r="D20" s="654"/>
      <c r="E20" s="653"/>
      <c r="F20" s="653"/>
      <c r="G20" s="653"/>
      <c r="H20" s="653"/>
      <c r="I20" s="653"/>
      <c r="J20" s="653"/>
      <c r="K20" s="653"/>
      <c r="L20" s="653"/>
      <c r="M20" s="653"/>
      <c r="N20" s="653"/>
      <c r="O20" s="654"/>
      <c r="P20" s="654"/>
      <c r="Q20" s="654"/>
      <c r="R20" s="640"/>
      <c r="S20" s="640"/>
      <c r="T20" s="641"/>
      <c r="U20" s="135"/>
      <c r="V20" s="642"/>
      <c r="W20" s="640"/>
      <c r="X20" s="640"/>
    </row>
    <row r="21" spans="1:24" ht="17.25" customHeight="1">
      <c r="A21" s="672">
        <v>3</v>
      </c>
      <c r="B21" s="672"/>
      <c r="C21" s="654"/>
      <c r="D21" s="654"/>
      <c r="E21" s="653"/>
      <c r="F21" s="653"/>
      <c r="G21" s="653"/>
      <c r="H21" s="653"/>
      <c r="I21" s="653"/>
      <c r="J21" s="653"/>
      <c r="K21" s="653"/>
      <c r="L21" s="653"/>
      <c r="M21" s="653"/>
      <c r="N21" s="653"/>
      <c r="O21" s="654"/>
      <c r="P21" s="654"/>
      <c r="Q21" s="654"/>
      <c r="R21" s="640"/>
      <c r="S21" s="640"/>
      <c r="T21" s="641"/>
      <c r="U21" s="135" t="s">
        <v>131</v>
      </c>
      <c r="V21" s="642"/>
      <c r="W21" s="640"/>
      <c r="X21" s="640"/>
    </row>
    <row r="22" spans="1:24" ht="17.25" customHeight="1">
      <c r="A22" s="672">
        <v>4</v>
      </c>
      <c r="B22" s="672"/>
      <c r="C22" s="654"/>
      <c r="D22" s="654"/>
      <c r="E22" s="653"/>
      <c r="F22" s="653"/>
      <c r="G22" s="653"/>
      <c r="H22" s="653"/>
      <c r="I22" s="653"/>
      <c r="J22" s="653"/>
      <c r="K22" s="653"/>
      <c r="L22" s="653"/>
      <c r="M22" s="653"/>
      <c r="N22" s="653"/>
      <c r="O22" s="654"/>
      <c r="P22" s="654"/>
      <c r="Q22" s="654"/>
      <c r="R22" s="640"/>
      <c r="S22" s="640"/>
      <c r="T22" s="641"/>
      <c r="U22" s="135" t="s">
        <v>131</v>
      </c>
      <c r="V22" s="642"/>
      <c r="W22" s="640"/>
      <c r="X22" s="640"/>
    </row>
    <row r="23" spans="1:24" ht="17.25" customHeight="1">
      <c r="A23" s="672">
        <v>5</v>
      </c>
      <c r="B23" s="672"/>
      <c r="C23" s="654"/>
      <c r="D23" s="654"/>
      <c r="E23" s="653"/>
      <c r="F23" s="653"/>
      <c r="G23" s="653"/>
      <c r="H23" s="653"/>
      <c r="I23" s="653"/>
      <c r="J23" s="653"/>
      <c r="K23" s="653"/>
      <c r="L23" s="653"/>
      <c r="M23" s="653"/>
      <c r="N23" s="653"/>
      <c r="O23" s="654"/>
      <c r="P23" s="654"/>
      <c r="Q23" s="654"/>
      <c r="R23" s="640"/>
      <c r="S23" s="640"/>
      <c r="T23" s="641"/>
      <c r="U23" s="135" t="s">
        <v>131</v>
      </c>
      <c r="V23" s="642"/>
      <c r="W23" s="640"/>
      <c r="X23" s="640"/>
    </row>
    <row r="24" spans="1:24" ht="17.25" customHeight="1">
      <c r="A24" s="672">
        <v>6</v>
      </c>
      <c r="B24" s="672"/>
      <c r="C24" s="654"/>
      <c r="D24" s="654"/>
      <c r="E24" s="653"/>
      <c r="F24" s="653"/>
      <c r="G24" s="653"/>
      <c r="H24" s="653"/>
      <c r="I24" s="653"/>
      <c r="J24" s="653"/>
      <c r="K24" s="653"/>
      <c r="L24" s="653"/>
      <c r="M24" s="653"/>
      <c r="N24" s="653"/>
      <c r="O24" s="654"/>
      <c r="P24" s="654"/>
      <c r="Q24" s="654"/>
      <c r="R24" s="640"/>
      <c r="S24" s="640"/>
      <c r="T24" s="641"/>
      <c r="U24" s="135" t="s">
        <v>131</v>
      </c>
      <c r="V24" s="642"/>
      <c r="W24" s="640"/>
      <c r="X24" s="640"/>
    </row>
    <row r="25" spans="1:24" ht="17.25" customHeight="1">
      <c r="A25" s="672">
        <v>7</v>
      </c>
      <c r="B25" s="672"/>
      <c r="C25" s="654"/>
      <c r="D25" s="654"/>
      <c r="E25" s="653"/>
      <c r="F25" s="653"/>
      <c r="G25" s="653"/>
      <c r="H25" s="653"/>
      <c r="I25" s="653"/>
      <c r="J25" s="653"/>
      <c r="K25" s="653"/>
      <c r="L25" s="653"/>
      <c r="M25" s="653"/>
      <c r="N25" s="653"/>
      <c r="O25" s="654"/>
      <c r="P25" s="654"/>
      <c r="Q25" s="654"/>
      <c r="R25" s="640"/>
      <c r="S25" s="640"/>
      <c r="T25" s="641"/>
      <c r="U25" s="135" t="s">
        <v>131</v>
      </c>
      <c r="V25" s="642"/>
      <c r="W25" s="640"/>
      <c r="X25" s="640"/>
    </row>
    <row r="26" spans="1:24" ht="8.25" customHeight="1"/>
    <row r="27" spans="1:24" ht="23.25" customHeight="1">
      <c r="A27" t="s">
        <v>30</v>
      </c>
      <c r="E27" s="652" t="s">
        <v>298</v>
      </c>
      <c r="F27" s="652"/>
      <c r="G27" s="652"/>
      <c r="H27" s="652"/>
      <c r="I27" s="652"/>
      <c r="J27" s="652"/>
      <c r="K27" s="652"/>
      <c r="L27" s="652"/>
      <c r="M27" s="652"/>
      <c r="N27" s="652"/>
      <c r="O27" s="652"/>
      <c r="P27" s="652"/>
      <c r="Q27" s="652"/>
      <c r="R27" s="652"/>
      <c r="S27" s="652"/>
      <c r="T27" s="652"/>
      <c r="U27" s="652"/>
      <c r="V27" s="652"/>
      <c r="W27" s="652"/>
      <c r="X27" s="652"/>
    </row>
    <row r="28" spans="1:24" ht="8.25" customHeight="1"/>
    <row r="29" spans="1:24" ht="23.25" customHeight="1">
      <c r="A29" t="s">
        <v>132</v>
      </c>
      <c r="E29" s="652" t="s">
        <v>297</v>
      </c>
      <c r="F29" s="652"/>
      <c r="G29" s="652"/>
      <c r="H29" s="652"/>
      <c r="I29" s="652"/>
      <c r="J29" s="652"/>
      <c r="K29" s="652"/>
      <c r="L29" s="652"/>
      <c r="M29" s="652"/>
      <c r="N29" s="652"/>
      <c r="O29" s="652"/>
      <c r="P29" s="652"/>
      <c r="Q29" s="652"/>
      <c r="R29" s="652"/>
      <c r="S29" s="652"/>
      <c r="T29" s="652"/>
      <c r="U29" s="652"/>
      <c r="V29" s="652"/>
      <c r="W29" s="652"/>
      <c r="X29" s="652"/>
    </row>
    <row r="30" spans="1:24" ht="9" customHeight="1"/>
    <row r="31" spans="1:24" ht="24" customHeight="1">
      <c r="A31" t="s">
        <v>133</v>
      </c>
      <c r="E31" s="652" t="s">
        <v>142</v>
      </c>
      <c r="F31" s="652"/>
      <c r="G31" s="652"/>
      <c r="H31" s="652"/>
      <c r="I31" s="652"/>
      <c r="J31" s="652"/>
      <c r="K31" s="652"/>
      <c r="L31" s="652"/>
      <c r="M31" s="652"/>
      <c r="N31" s="652"/>
      <c r="O31" s="652"/>
      <c r="P31" s="652"/>
      <c r="Q31" s="652"/>
      <c r="R31" s="652"/>
      <c r="S31" s="677" t="str">
        <f>+IF(ISBLANK(E31),"＜謝金単価上限額＞",IF(E31="その他","","謝金単価上限："&amp;TEXT(VLOOKUP(E31,マスタ!A:E,5,FALSE),"#,##0")&amp;"円/"&amp;IF(VLOOKUP(E31,マスタ!A:C,3,0)="時間（分）",VLOOKUP(E31,マスタ!A:F,6,0)/60&amp;"時間",VLOOKUP(E31,マスタ!A:F,6,0)&amp;VLOOKUP(E31,マスタ!A:C,3,0))))&amp;IF(OR(E31="健康診断協力",E31="保健管理センター診療",E31="カウンセラー指導",E31="講演等（専任教員・教授）",E31="講演等（専任教員・准教授）",E31="講演等（専任教員・講師）",E31="講演等（専任教員・助教）"),CHAR(10)&amp;"(2022年3月31日まで）","")</f>
        <v>謝金単価上限：12,000円/1時間</v>
      </c>
      <c r="T31" s="677"/>
      <c r="U31" s="677"/>
      <c r="V31" s="677"/>
      <c r="W31" s="677"/>
      <c r="X31" s="677"/>
    </row>
    <row r="32" spans="1:24" ht="9" customHeight="1">
      <c r="A32" s="6"/>
      <c r="B32" s="6"/>
      <c r="C32" s="6"/>
      <c r="D32" s="6"/>
      <c r="E32" s="6"/>
      <c r="F32" s="6"/>
      <c r="G32" s="6"/>
      <c r="H32" s="6"/>
      <c r="I32" s="6"/>
      <c r="J32" s="6"/>
      <c r="K32" s="6"/>
      <c r="L32" s="6"/>
      <c r="M32" s="6"/>
      <c r="N32" s="6"/>
      <c r="O32" s="6"/>
      <c r="P32" s="6"/>
      <c r="Q32" s="6"/>
      <c r="R32" s="6"/>
      <c r="S32" s="6"/>
      <c r="T32" s="6"/>
      <c r="U32" s="6"/>
      <c r="V32" s="6"/>
      <c r="W32" s="6"/>
      <c r="X32" s="6"/>
    </row>
    <row r="33" spans="1:30">
      <c r="A33" s="123" t="s">
        <v>290</v>
      </c>
      <c r="B33" s="97"/>
      <c r="C33" s="99"/>
      <c r="D33" s="97"/>
      <c r="E33" s="97"/>
      <c r="F33" s="97"/>
      <c r="G33" s="97"/>
      <c r="H33" s="97"/>
      <c r="I33" s="97"/>
      <c r="J33" s="97"/>
      <c r="K33" s="97"/>
    </row>
    <row r="34" spans="1:30">
      <c r="A34" s="123"/>
      <c r="B34" s="97"/>
      <c r="C34" s="97" t="s">
        <v>289</v>
      </c>
      <c r="E34" s="97"/>
      <c r="F34" s="97"/>
      <c r="G34" s="97"/>
      <c r="H34" s="97"/>
      <c r="I34" s="97"/>
      <c r="J34" s="97"/>
      <c r="K34" s="97"/>
      <c r="Y34" s="124"/>
      <c r="Z34" s="124"/>
      <c r="AA34" s="124"/>
      <c r="AB34" s="124"/>
      <c r="AC34" s="124"/>
      <c r="AD34" s="124"/>
    </row>
    <row r="35" spans="1:30">
      <c r="A35" s="98" t="s">
        <v>281</v>
      </c>
      <c r="C35" s="99"/>
      <c r="D35" s="97"/>
      <c r="E35" s="97"/>
      <c r="F35" s="97"/>
      <c r="G35" s="97"/>
      <c r="H35" s="97"/>
      <c r="I35" s="97"/>
      <c r="J35" s="97"/>
      <c r="K35" s="97"/>
      <c r="Y35" s="124"/>
      <c r="Z35" s="124"/>
      <c r="AA35" s="124"/>
      <c r="AB35" s="124"/>
      <c r="AC35" s="124"/>
      <c r="AD35" s="124"/>
    </row>
    <row r="36" spans="1:30" ht="17.25" customHeight="1">
      <c r="A36" s="99"/>
      <c r="B36" s="99" t="s">
        <v>282</v>
      </c>
      <c r="C36" s="97"/>
      <c r="D36" s="97"/>
      <c r="E36" s="97"/>
      <c r="F36" s="97"/>
      <c r="G36" s="97"/>
      <c r="H36" s="97"/>
      <c r="I36" s="97"/>
      <c r="J36" s="97"/>
      <c r="Y36" s="124"/>
      <c r="Z36" s="124"/>
      <c r="AA36" s="124"/>
      <c r="AB36" s="124"/>
      <c r="AC36" s="124"/>
      <c r="AD36" s="124"/>
    </row>
    <row r="37" spans="1:30" ht="17.25" customHeight="1">
      <c r="A37" s="123" t="s">
        <v>291</v>
      </c>
      <c r="B37" s="97"/>
      <c r="C37" s="99"/>
      <c r="D37" s="97"/>
      <c r="E37" s="97"/>
      <c r="F37" s="97"/>
      <c r="G37" s="97"/>
      <c r="H37" s="97"/>
      <c r="I37" s="97"/>
      <c r="J37" s="97"/>
      <c r="K37" s="97"/>
      <c r="Y37" s="124"/>
      <c r="Z37" s="124"/>
      <c r="AA37" s="124"/>
      <c r="AB37" s="124"/>
      <c r="AC37" s="124"/>
      <c r="AD37" s="124"/>
    </row>
    <row r="38" spans="1:30" ht="17.25" customHeight="1">
      <c r="A38" s="99"/>
      <c r="B38" s="97" t="s">
        <v>283</v>
      </c>
      <c r="C38" s="97"/>
      <c r="D38" s="97"/>
      <c r="E38" s="97"/>
      <c r="F38" s="97"/>
      <c r="G38" s="97"/>
      <c r="H38" s="97"/>
      <c r="I38" s="97"/>
      <c r="J38" s="97"/>
      <c r="Y38" s="639" t="str">
        <f>IF(E31="講演等（時間）","講演の開始／終了時刻を入力してください。"&amp;CHAR(10)&amp;"打合せを行う場合は打合時間も入力してください。",IF(E31="スピーチ","スピーチの開始／終了時刻を入力してください。"&amp;CHAR(10)&amp;"※スピーチ謝金は打合時間支給不可",""))</f>
        <v>講演の開始／終了時刻を入力してください。
打合せを行う場合は打合時間も入力してください。</v>
      </c>
      <c r="Z38" s="639"/>
      <c r="AA38" s="639"/>
      <c r="AB38" s="639"/>
      <c r="AC38" s="639"/>
      <c r="AD38" s="639"/>
    </row>
    <row r="39" spans="1:30" ht="17.25" customHeight="1">
      <c r="A39" t="s">
        <v>134</v>
      </c>
      <c r="E39" s="7" t="str">
        <f>+IF(COUNT(L41:O47)&gt;0,"※旅費を支給する場合は、対象者毎に用務依頼書を作成してください。","")</f>
        <v>※旅費を支給する場合は、対象者毎に用務依頼書を作成してください。</v>
      </c>
      <c r="X39" s="69"/>
      <c r="Y39" s="639"/>
      <c r="Z39" s="639"/>
      <c r="AA39" s="639"/>
      <c r="AB39" s="639"/>
      <c r="AC39" s="639"/>
      <c r="AD39" s="639"/>
    </row>
    <row r="40" spans="1:30" ht="26.25" customHeight="1">
      <c r="A40" s="669" t="s">
        <v>2</v>
      </c>
      <c r="B40" s="669"/>
      <c r="C40" s="669"/>
      <c r="D40" s="669"/>
      <c r="E40" s="668" t="str">
        <f>IF(ISBLANK(E31),"＜単位＞",IF(E31="その他","＜任意＞",VLOOKUP(E31,マスタ!A:C,3,FALSE)))</f>
        <v>時間（分）</v>
      </c>
      <c r="F40" s="668"/>
      <c r="G40" s="668" t="str">
        <f>IF(OR(E31="講演等（時間）"),"打合時間（分）","-")</f>
        <v>打合時間（分）</v>
      </c>
      <c r="H40" s="668"/>
      <c r="I40" s="669" t="s">
        <v>31</v>
      </c>
      <c r="J40" s="669"/>
      <c r="K40" s="669"/>
      <c r="L40" s="670" t="s">
        <v>18</v>
      </c>
      <c r="M40" s="669"/>
      <c r="N40" s="669"/>
      <c r="O40" s="669"/>
      <c r="P40" s="670" t="s">
        <v>19</v>
      </c>
      <c r="Q40" s="669"/>
      <c r="R40" s="669"/>
      <c r="S40" s="669"/>
      <c r="T40" s="670" t="s">
        <v>124</v>
      </c>
      <c r="U40" s="669"/>
      <c r="V40" s="669" t="s">
        <v>1</v>
      </c>
      <c r="W40" s="669"/>
      <c r="X40" s="669"/>
      <c r="Y40" s="727" t="str">
        <f>IF(E31="講演等（時間）","講演時間",IF(E31="スピーチ","スピーチ時間","入力不要"))</f>
        <v>講演時間</v>
      </c>
      <c r="Z40" s="728"/>
      <c r="AA40" s="729"/>
      <c r="AB40" s="730" t="str">
        <f>IF(E31="講演等（時間）","打合時間"&amp;CHAR(10)&amp;"（上限：講演時間数まで）","入力不要")</f>
        <v>打合時間
（上限：講演時間数まで）</v>
      </c>
      <c r="AC40" s="731"/>
      <c r="AD40" s="732"/>
    </row>
    <row r="41" spans="1:30" ht="17.25" customHeight="1">
      <c r="A41" s="672" t="str">
        <f t="shared" ref="A41:A47" si="0">+IF(ISBLANK(E19),"",E19)</f>
        <v>国立花子</v>
      </c>
      <c r="B41" s="672"/>
      <c r="C41" s="672"/>
      <c r="D41" s="672"/>
      <c r="E41" s="722">
        <v>60</v>
      </c>
      <c r="F41" s="722"/>
      <c r="G41" s="722">
        <v>60</v>
      </c>
      <c r="H41" s="722"/>
      <c r="I41" s="723">
        <v>12000</v>
      </c>
      <c r="J41" s="723"/>
      <c r="K41" s="723"/>
      <c r="L41" s="125" t="s">
        <v>279</v>
      </c>
      <c r="M41" s="706">
        <v>1000</v>
      </c>
      <c r="N41" s="707"/>
      <c r="O41" s="708"/>
      <c r="P41" s="724"/>
      <c r="Q41" s="724"/>
      <c r="R41" s="724"/>
      <c r="S41" s="724"/>
      <c r="T41" s="725"/>
      <c r="U41" s="725"/>
      <c r="V41" s="726">
        <f>IFERROR(IF(COUNT(E41:S41)&gt;0,IF(E31="その他",E41*I41+M41+P41,ROUNDUP((E41+G41)/VLOOKUP($E$31,マスタ!A:F,6,0)*I41+M41+P41,0)),""),"")</f>
        <v>25000</v>
      </c>
      <c r="W41" s="726"/>
      <c r="X41" s="726"/>
      <c r="Y41" s="89">
        <v>0.41666666666666669</v>
      </c>
      <c r="Z41" s="5" t="s">
        <v>4</v>
      </c>
      <c r="AA41" s="90">
        <v>0.45833333333333331</v>
      </c>
      <c r="AB41" s="89">
        <v>0.375</v>
      </c>
      <c r="AC41" s="5" t="s">
        <v>4</v>
      </c>
      <c r="AD41" s="91">
        <v>0.41666666666666669</v>
      </c>
    </row>
    <row r="42" spans="1:30" ht="17.25" customHeight="1">
      <c r="A42" s="672" t="str">
        <f t="shared" si="0"/>
        <v/>
      </c>
      <c r="B42" s="672"/>
      <c r="C42" s="672"/>
      <c r="D42" s="672"/>
      <c r="E42" s="722"/>
      <c r="F42" s="722"/>
      <c r="G42" s="722"/>
      <c r="H42" s="722"/>
      <c r="I42" s="723"/>
      <c r="J42" s="723"/>
      <c r="K42" s="723"/>
      <c r="L42" s="125"/>
      <c r="M42" s="706"/>
      <c r="N42" s="707"/>
      <c r="O42" s="708"/>
      <c r="P42" s="724"/>
      <c r="Q42" s="724"/>
      <c r="R42" s="724"/>
      <c r="S42" s="724"/>
      <c r="T42" s="725"/>
      <c r="U42" s="725"/>
      <c r="V42" s="726"/>
      <c r="W42" s="726"/>
      <c r="X42" s="726"/>
      <c r="Y42" s="133" t="s">
        <v>248</v>
      </c>
      <c r="Z42" s="92" t="s">
        <v>131</v>
      </c>
      <c r="AA42" s="90" t="s">
        <v>248</v>
      </c>
      <c r="AB42" s="89" t="s">
        <v>248</v>
      </c>
      <c r="AC42" s="5" t="s">
        <v>4</v>
      </c>
      <c r="AD42" s="91" t="s">
        <v>248</v>
      </c>
    </row>
    <row r="43" spans="1:30" ht="17.25" customHeight="1">
      <c r="A43" s="672" t="str">
        <f t="shared" si="0"/>
        <v/>
      </c>
      <c r="B43" s="672"/>
      <c r="C43" s="672"/>
      <c r="D43" s="672"/>
      <c r="E43" s="722"/>
      <c r="F43" s="722"/>
      <c r="G43" s="722"/>
      <c r="H43" s="722"/>
      <c r="I43" s="723"/>
      <c r="J43" s="723"/>
      <c r="K43" s="723"/>
      <c r="L43" s="125"/>
      <c r="M43" s="706"/>
      <c r="N43" s="707"/>
      <c r="O43" s="708"/>
      <c r="P43" s="724"/>
      <c r="Q43" s="724"/>
      <c r="R43" s="724"/>
      <c r="S43" s="724"/>
      <c r="T43" s="725"/>
      <c r="U43" s="725"/>
      <c r="V43" s="726"/>
      <c r="W43" s="726"/>
      <c r="X43" s="726"/>
      <c r="Y43" s="134" t="s">
        <v>248</v>
      </c>
      <c r="Z43" s="5" t="s">
        <v>131</v>
      </c>
      <c r="AA43" s="90" t="s">
        <v>248</v>
      </c>
      <c r="AB43" s="89" t="s">
        <v>248</v>
      </c>
      <c r="AC43" s="5" t="s">
        <v>4</v>
      </c>
      <c r="AD43" s="91" t="s">
        <v>248</v>
      </c>
    </row>
    <row r="44" spans="1:30" ht="17.25" customHeight="1">
      <c r="A44" s="672" t="str">
        <f t="shared" si="0"/>
        <v/>
      </c>
      <c r="B44" s="672"/>
      <c r="C44" s="672"/>
      <c r="D44" s="672"/>
      <c r="E44" s="722"/>
      <c r="F44" s="722"/>
      <c r="G44" s="722"/>
      <c r="H44" s="722"/>
      <c r="I44" s="723"/>
      <c r="J44" s="723"/>
      <c r="K44" s="723"/>
      <c r="L44" s="125"/>
      <c r="M44" s="706"/>
      <c r="N44" s="707"/>
      <c r="O44" s="708"/>
      <c r="P44" s="724"/>
      <c r="Q44" s="724"/>
      <c r="R44" s="724"/>
      <c r="S44" s="724"/>
      <c r="T44" s="725"/>
      <c r="U44" s="725"/>
      <c r="V44" s="726" t="str">
        <f>IFERROR(IF(COUNT(E44:S44)&gt;0,IF(E40="その他",E44*I44+M44+P44,ROUNDUP((E44+G44)/VLOOKUP($E$31,マスタ!A:F,6,0)*I44+L44+P44,0)),""),"")</f>
        <v/>
      </c>
      <c r="W44" s="726"/>
      <c r="X44" s="726"/>
      <c r="Y44" s="89" t="s">
        <v>248</v>
      </c>
      <c r="Z44" s="5" t="s">
        <v>131</v>
      </c>
      <c r="AA44" s="90" t="s">
        <v>248</v>
      </c>
      <c r="AB44" s="89" t="s">
        <v>248</v>
      </c>
      <c r="AC44" s="5" t="s">
        <v>4</v>
      </c>
      <c r="AD44" s="91" t="s">
        <v>248</v>
      </c>
    </row>
    <row r="45" spans="1:30" ht="17.25" customHeight="1">
      <c r="A45" s="712" t="str">
        <f t="shared" si="0"/>
        <v/>
      </c>
      <c r="B45" s="713"/>
      <c r="C45" s="713"/>
      <c r="D45" s="714"/>
      <c r="E45" s="715"/>
      <c r="F45" s="716"/>
      <c r="G45" s="715"/>
      <c r="H45" s="716"/>
      <c r="I45" s="706"/>
      <c r="J45" s="707"/>
      <c r="K45" s="708"/>
      <c r="L45" s="125"/>
      <c r="M45" s="706"/>
      <c r="N45" s="707"/>
      <c r="O45" s="708"/>
      <c r="P45" s="709"/>
      <c r="Q45" s="710"/>
      <c r="R45" s="710"/>
      <c r="S45" s="711"/>
      <c r="T45" s="717"/>
      <c r="U45" s="718"/>
      <c r="V45" s="719" t="str">
        <f>IFERROR(IF(COUNT(E45:S45)&gt;0,IF(E41="その他",E45*I45+M45+P45,ROUNDUP((E45+G45)/VLOOKUP($E$31,マスタ!A:F,6,0)*I45+M45+P45,0)),""),"")</f>
        <v/>
      </c>
      <c r="W45" s="720"/>
      <c r="X45" s="721"/>
      <c r="Y45" s="89" t="s">
        <v>248</v>
      </c>
      <c r="Z45" s="5" t="s">
        <v>131</v>
      </c>
      <c r="AA45" s="90" t="s">
        <v>248</v>
      </c>
      <c r="AB45" s="89" t="s">
        <v>248</v>
      </c>
      <c r="AC45" s="5" t="s">
        <v>4</v>
      </c>
      <c r="AD45" s="91" t="s">
        <v>248</v>
      </c>
    </row>
    <row r="46" spans="1:30" ht="17.25" customHeight="1">
      <c r="A46" s="712" t="str">
        <f t="shared" si="0"/>
        <v/>
      </c>
      <c r="B46" s="713"/>
      <c r="C46" s="713"/>
      <c r="D46" s="714"/>
      <c r="E46" s="715"/>
      <c r="F46" s="716"/>
      <c r="G46" s="715"/>
      <c r="H46" s="716"/>
      <c r="I46" s="706"/>
      <c r="J46" s="707"/>
      <c r="K46" s="708"/>
      <c r="L46" s="125"/>
      <c r="M46" s="706"/>
      <c r="N46" s="707"/>
      <c r="O46" s="708"/>
      <c r="P46" s="709"/>
      <c r="Q46" s="710"/>
      <c r="R46" s="710"/>
      <c r="S46" s="711"/>
      <c r="T46" s="717"/>
      <c r="U46" s="718"/>
      <c r="V46" s="719" t="str">
        <f>IFERROR(IF(COUNT(E46:S46)&gt;0,IF(E42="その他",E46*I46+M46+P46,ROUNDUP((E46+G46)/VLOOKUP($E$31,マスタ!A:F,6,0)*I46+M46+P46,0)),""),"")</f>
        <v/>
      </c>
      <c r="W46" s="720"/>
      <c r="X46" s="721"/>
      <c r="Y46" s="89" t="s">
        <v>248</v>
      </c>
      <c r="Z46" s="5" t="s">
        <v>131</v>
      </c>
      <c r="AA46" s="90" t="s">
        <v>248</v>
      </c>
      <c r="AB46" s="89" t="s">
        <v>248</v>
      </c>
      <c r="AC46" s="5" t="s">
        <v>4</v>
      </c>
      <c r="AD46" s="91" t="s">
        <v>248</v>
      </c>
    </row>
    <row r="47" spans="1:30" ht="17.25" customHeight="1" thickBot="1">
      <c r="A47" s="712" t="str">
        <f t="shared" si="0"/>
        <v/>
      </c>
      <c r="B47" s="713"/>
      <c r="C47" s="713"/>
      <c r="D47" s="714"/>
      <c r="E47" s="715"/>
      <c r="F47" s="716"/>
      <c r="G47" s="715"/>
      <c r="H47" s="716"/>
      <c r="I47" s="706"/>
      <c r="J47" s="707"/>
      <c r="K47" s="708"/>
      <c r="L47" s="125"/>
      <c r="M47" s="706"/>
      <c r="N47" s="707"/>
      <c r="O47" s="708"/>
      <c r="P47" s="709"/>
      <c r="Q47" s="710"/>
      <c r="R47" s="710"/>
      <c r="S47" s="711"/>
      <c r="T47" s="717"/>
      <c r="U47" s="718"/>
      <c r="V47" s="719" t="str">
        <f>IFERROR(IF(COUNT(E47:S47)&gt;0,IF(E43="その他",E47*I47+M47+P47,ROUNDUP((E47+G47)/VLOOKUP($E$31,マスタ!A:F,6,0)*I47+M47+P47,0)),""),"")</f>
        <v/>
      </c>
      <c r="W47" s="720"/>
      <c r="X47" s="721"/>
      <c r="Y47" s="89" t="s">
        <v>248</v>
      </c>
      <c r="Z47" s="5" t="s">
        <v>131</v>
      </c>
      <c r="AA47" s="90" t="s">
        <v>248</v>
      </c>
      <c r="AB47" s="89" t="s">
        <v>248</v>
      </c>
      <c r="AC47" s="5" t="s">
        <v>4</v>
      </c>
      <c r="AD47" s="91" t="s">
        <v>248</v>
      </c>
    </row>
    <row r="48" spans="1:30" ht="13.5" customHeight="1" thickBot="1">
      <c r="A48" s="1" t="str">
        <f>+IF(ISBLANK(E31),"＜注意事項＞",IF(VLOOKUP(E31,マスタ!A:B,2,FALSE)=0.1021,"※謝金・交通費含む総合計額の10.21%（非居住者20.42%）が源泉徴収対象となります。",IF(OR(VLOOKUP(E31,マスタ!A:B,2,FALSE)="月乙",VLOOKUP(E31,マスタ!A:B,2,FALSE)="月乙日丙"),"※交通費除く、謝金本体が源泉徴収対象となります。","")))</f>
        <v>※謝金・交通費含む総合計額の10.21%（非居住者20.42%）が源泉徴収対象となります。</v>
      </c>
      <c r="B48" s="1"/>
      <c r="C48" s="1"/>
      <c r="D48" s="1"/>
      <c r="E48" s="1"/>
      <c r="F48" s="1"/>
      <c r="G48" s="1"/>
      <c r="H48" s="1"/>
      <c r="I48" s="1"/>
      <c r="J48" s="1"/>
      <c r="K48" s="1"/>
      <c r="L48" s="1"/>
      <c r="M48" s="1"/>
      <c r="N48" s="1"/>
      <c r="O48" s="1"/>
      <c r="P48" s="1"/>
      <c r="Q48" s="1"/>
      <c r="R48" s="1"/>
      <c r="S48" s="701" t="s">
        <v>28</v>
      </c>
      <c r="T48" s="702"/>
      <c r="U48" s="702"/>
      <c r="V48" s="703">
        <f>SUM(V41:X47)</f>
        <v>25000</v>
      </c>
      <c r="W48" s="703"/>
      <c r="X48" s="704"/>
    </row>
    <row r="49" spans="1:24" ht="13.5" customHeight="1">
      <c r="A49" s="1" t="str">
        <f>IF(ISBLANK(E31),"",IF(E31="講演等（時間）","※講演時間数を「時間（分）」欄に、打合せの時間数を「打合時間（分）」欄に入力してください。",IF(OR(VLOOKUP(E31,マスタ!A:B,2,0)="月乙",VLOOKUP(E31,マスタ!A:B,2,0)="月乙日丙"),"　ただし、対象者が非居住者の場合は、謝金・交通費を含む総合計額の20.42％が源泉徴収対象となります。","")))</f>
        <v>※講演時間数を「時間（分）」欄に、打合せの時間数を「打合時間（分）」欄に入力してください。</v>
      </c>
      <c r="B49" s="1"/>
      <c r="C49" s="1"/>
      <c r="D49" s="1"/>
      <c r="E49" s="1"/>
      <c r="F49" s="1"/>
      <c r="G49" s="1"/>
      <c r="H49" s="1"/>
      <c r="I49" s="1"/>
      <c r="J49" s="1"/>
      <c r="K49" s="1"/>
      <c r="L49" s="1"/>
      <c r="M49" s="1"/>
      <c r="N49" s="1"/>
      <c r="O49" s="1"/>
      <c r="P49" s="1"/>
      <c r="Q49" s="1"/>
      <c r="R49" s="1"/>
      <c r="S49" s="1"/>
      <c r="T49" s="1"/>
      <c r="U49" s="1"/>
      <c r="V49" s="1"/>
      <c r="W49" s="1"/>
      <c r="X49" s="1"/>
    </row>
    <row r="50" spans="1:24" ht="13.5" customHeight="1">
      <c r="A50" s="1" t="str">
        <f>+IF(ISBLANK(E31),"",IF(E31="講演等（時間）","　（事前・事後の打合せ合計時間数は講演時間数以下とし、打合せのみでの謝金支出は不可です。）",IF(VLOOKUP(E31,マスタ!A:B,2,0)="月乙日丙","※以下のいずれかの場合は、源泉徴収において日額丙欄を適用することができ、いずれにも該当しない場合は月額乙欄が適用されます。","")))</f>
        <v>　（事前・事後の打合せ合計時間数は講演時間数以下とし、打合せのみでの謝金支出は不可です。）</v>
      </c>
      <c r="B50" s="1"/>
      <c r="C50" s="1"/>
      <c r="D50" s="1"/>
      <c r="E50" s="1"/>
      <c r="F50" s="1"/>
      <c r="G50" s="1"/>
      <c r="H50" s="1"/>
      <c r="I50" s="1"/>
      <c r="J50" s="1"/>
      <c r="K50" s="1"/>
      <c r="L50" s="1"/>
      <c r="M50" s="1"/>
      <c r="N50" s="1"/>
      <c r="O50" s="1"/>
      <c r="P50" s="1"/>
      <c r="Q50" s="1"/>
      <c r="R50" s="1"/>
      <c r="S50" s="1"/>
      <c r="T50" s="1"/>
      <c r="U50" s="1"/>
      <c r="V50" s="1"/>
      <c r="W50" s="1"/>
      <c r="X50" s="1"/>
    </row>
    <row r="51" spans="1:24" ht="13.5" customHeight="1"/>
    <row r="52" spans="1:24" ht="24" customHeight="1">
      <c r="A52" t="s">
        <v>135</v>
      </c>
      <c r="E52" s="652" t="s">
        <v>17</v>
      </c>
      <c r="F52" s="652"/>
      <c r="G52" s="652"/>
      <c r="H52" s="652"/>
      <c r="I52" s="705" t="str">
        <f>+IF(ISBLANK(E52),"",IF(ISBLANK(VLOOKUP(E52,マスタ!G:K,2,FALSE)),"",VLOOKUP(E52,マスタ!G:K,2,FALSE)))</f>
        <v>予算所管：</v>
      </c>
      <c r="J52" s="705"/>
      <c r="K52" s="705"/>
      <c r="L52" s="705"/>
      <c r="M52" s="686"/>
      <c r="N52" s="686"/>
      <c r="O52" s="686"/>
      <c r="P52" s="686"/>
      <c r="Q52" s="687" t="str">
        <f>+IF(ISBLANK(E52),"",IF(ISBLANK(VLOOKUP(E52,マスタ!G:K,3,FALSE)),"",VLOOKUP(E52,マスタ!G:K,3,FALSE)))</f>
        <v/>
      </c>
      <c r="R52" s="687"/>
      <c r="S52" s="687"/>
      <c r="T52" s="687"/>
      <c r="U52" s="686"/>
      <c r="V52" s="686"/>
      <c r="W52" s="686"/>
      <c r="X52" s="686"/>
    </row>
    <row r="53" spans="1:24" ht="4.5" customHeight="1"/>
    <row r="54" spans="1:24" ht="24" customHeight="1">
      <c r="A54" s="687" t="str">
        <f>+IF(ISBLANK(E52),"",IF(OR(E52="基盤研究費",E52="大学運営経費"),"経費種目：",""))</f>
        <v>経費種目：</v>
      </c>
      <c r="B54" s="687"/>
      <c r="C54" s="687"/>
      <c r="D54" s="687"/>
      <c r="E54" s="686" t="s">
        <v>299</v>
      </c>
      <c r="F54" s="686"/>
      <c r="G54" s="686"/>
      <c r="H54" s="686"/>
      <c r="I54" s="687" t="str">
        <f>+IF(ISBLANK(E52),"",IF(OR(E52="共通経費",E54="その他"),"経費名称：",IF(ISBLANK(VLOOKUP(E52,マスタ!G:K,4,FALSE)),"",VLOOKUP(E52,マスタ!G:K,4,FALSE))))</f>
        <v>執行目的：</v>
      </c>
      <c r="J54" s="687"/>
      <c r="K54" s="687"/>
      <c r="L54" s="687"/>
      <c r="M54" s="686"/>
      <c r="N54" s="686"/>
      <c r="O54" s="686"/>
      <c r="P54" s="686"/>
      <c r="Q54" s="687" t="str">
        <f>+IF(ISBLANK(E52),"",IF(ISBLANK(VLOOKUP(E52,マスタ!G:K,5,FALSE)),"",VLOOKUP(E52,マスタ!G:K,5,FALSE)))</f>
        <v/>
      </c>
      <c r="R54" s="687"/>
      <c r="S54" s="687"/>
      <c r="T54" s="687"/>
      <c r="U54" s="686"/>
      <c r="V54" s="686"/>
      <c r="W54" s="686"/>
      <c r="X54" s="686"/>
    </row>
    <row r="55" spans="1:24" ht="9" customHeight="1"/>
    <row r="56" spans="1:24" ht="24" customHeight="1">
      <c r="A56" t="s">
        <v>136</v>
      </c>
      <c r="E56" s="652"/>
      <c r="F56" s="652"/>
      <c r="G56" s="652"/>
      <c r="H56" s="652"/>
      <c r="I56" s="652"/>
      <c r="J56" s="652"/>
      <c r="K56" s="687" t="str">
        <f>+IF(ISBLANK(E56),"",IF(E56="その他","詳細：",""))</f>
        <v/>
      </c>
      <c r="L56" s="687"/>
      <c r="M56" s="686"/>
      <c r="N56" s="686"/>
      <c r="O56" s="686"/>
      <c r="P56" s="686"/>
      <c r="Q56" s="686"/>
      <c r="R56" s="686"/>
      <c r="S56" s="686"/>
      <c r="T56" s="686"/>
      <c r="U56" s="686"/>
      <c r="V56" s="686"/>
      <c r="W56" s="686"/>
      <c r="X56" s="686"/>
    </row>
    <row r="57" spans="1:24" ht="9" customHeight="1"/>
    <row r="58" spans="1:24" ht="24" customHeight="1">
      <c r="A58" t="s">
        <v>284</v>
      </c>
      <c r="E58" s="686"/>
      <c r="F58" s="686"/>
      <c r="G58" s="686"/>
      <c r="H58" s="686"/>
      <c r="I58" s="686"/>
      <c r="J58" s="686"/>
      <c r="K58" s="686"/>
      <c r="L58" s="686"/>
      <c r="M58" s="686"/>
      <c r="N58" s="686"/>
      <c r="O58" s="686"/>
      <c r="P58" s="686"/>
      <c r="Q58" s="686"/>
      <c r="R58" s="686"/>
      <c r="S58" s="686"/>
      <c r="T58" s="686"/>
      <c r="U58" s="686"/>
      <c r="V58" s="686"/>
      <c r="W58" s="686"/>
      <c r="X58" s="686"/>
    </row>
    <row r="59" spans="1:24" ht="24" customHeight="1">
      <c r="A59" t="s">
        <v>285</v>
      </c>
      <c r="E59" s="122"/>
      <c r="F59" s="122"/>
      <c r="G59" s="122"/>
      <c r="H59" s="122"/>
      <c r="I59" s="122"/>
      <c r="J59" s="122"/>
      <c r="K59" s="122"/>
      <c r="L59" s="122"/>
      <c r="M59" s="122"/>
      <c r="N59" s="122"/>
      <c r="O59" s="122"/>
      <c r="P59" s="122"/>
      <c r="Q59" s="122"/>
      <c r="R59" s="122"/>
      <c r="S59" s="122"/>
      <c r="T59" s="122"/>
      <c r="U59" s="122"/>
      <c r="V59" s="122"/>
      <c r="W59" s="122"/>
      <c r="X59" s="122"/>
    </row>
    <row r="60" spans="1:24" ht="13.5" customHeight="1">
      <c r="A60" s="96" t="s">
        <v>288</v>
      </c>
      <c r="B60" s="97"/>
      <c r="C60" s="97"/>
      <c r="D60" s="97"/>
      <c r="E60" s="97"/>
      <c r="F60" s="97"/>
      <c r="G60" s="97"/>
      <c r="H60" s="97"/>
      <c r="I60" s="97"/>
      <c r="J60" s="97"/>
      <c r="K60" s="97"/>
    </row>
    <row r="61" spans="1:24" ht="13.5" customHeight="1">
      <c r="A61" s="96" t="s">
        <v>287</v>
      </c>
      <c r="B61" s="97"/>
      <c r="C61" s="97"/>
      <c r="D61" s="97"/>
      <c r="E61" s="97"/>
      <c r="F61" s="97"/>
      <c r="G61" s="97"/>
      <c r="H61" s="97"/>
      <c r="I61" s="97"/>
      <c r="J61" s="97"/>
      <c r="K61" s="97"/>
    </row>
    <row r="62" spans="1:24" ht="13.5" customHeight="1">
      <c r="A62" s="97"/>
      <c r="B62" s="97"/>
      <c r="C62" s="99" t="s">
        <v>256</v>
      </c>
      <c r="D62" s="97"/>
      <c r="E62" s="97"/>
      <c r="F62" s="97"/>
      <c r="G62" s="97"/>
      <c r="H62" s="97"/>
      <c r="I62" s="97"/>
      <c r="J62" s="97"/>
      <c r="K62" s="97"/>
    </row>
    <row r="63" spans="1:24" ht="8.25" customHeight="1">
      <c r="A63" s="97"/>
      <c r="B63" s="97"/>
      <c r="C63" s="99"/>
      <c r="D63" s="97"/>
      <c r="E63" s="97"/>
      <c r="F63" s="97"/>
      <c r="G63" s="97"/>
      <c r="H63" s="97"/>
      <c r="I63" s="97"/>
      <c r="J63" s="97"/>
      <c r="K63" s="97"/>
    </row>
    <row r="64" spans="1:24" ht="13.5" customHeight="1">
      <c r="A64" s="97" t="s">
        <v>286</v>
      </c>
      <c r="B64" s="97"/>
      <c r="C64" s="97"/>
      <c r="D64" s="97"/>
      <c r="E64" s="97"/>
      <c r="F64" s="97"/>
      <c r="G64" s="97"/>
      <c r="H64" s="97"/>
      <c r="I64" s="97"/>
      <c r="J64" s="97"/>
      <c r="K64" s="97"/>
    </row>
    <row r="65" spans="1:11" ht="13.5" customHeight="1">
      <c r="A65" s="97" t="s">
        <v>258</v>
      </c>
      <c r="B65" s="97"/>
      <c r="C65" s="97"/>
      <c r="D65" s="97"/>
      <c r="E65" s="97"/>
      <c r="F65" s="97"/>
      <c r="G65" s="97"/>
      <c r="H65" s="97"/>
      <c r="I65" s="97"/>
      <c r="J65" s="97"/>
      <c r="K65" s="97"/>
    </row>
    <row r="66" spans="1:11" ht="13.5" customHeight="1">
      <c r="A66" s="97"/>
      <c r="B66" s="97"/>
      <c r="C66" s="99" t="s">
        <v>257</v>
      </c>
      <c r="D66" s="97"/>
      <c r="E66" s="97"/>
      <c r="F66" s="97"/>
      <c r="G66" s="97"/>
      <c r="H66" s="97"/>
      <c r="I66" s="97"/>
      <c r="J66" s="97"/>
      <c r="K66" s="97"/>
    </row>
    <row r="67" spans="1:11" ht="9" customHeight="1"/>
    <row r="68" spans="1:11" ht="24" customHeight="1"/>
    <row r="69" spans="1:11" ht="18" customHeight="1"/>
    <row r="70" spans="1:11" ht="18" customHeight="1"/>
    <row r="71" spans="1:11" ht="18" customHeight="1"/>
  </sheetData>
  <sheetProtection selectLockedCells="1"/>
  <mergeCells count="170">
    <mergeCell ref="M3:O3"/>
    <mergeCell ref="Q3:R3"/>
    <mergeCell ref="S3:T3"/>
    <mergeCell ref="U3:V3"/>
    <mergeCell ref="W3:X3"/>
    <mergeCell ref="M4:O6"/>
    <mergeCell ref="Q4:R6"/>
    <mergeCell ref="S4:T6"/>
    <mergeCell ref="W4:X6"/>
    <mergeCell ref="N10:P10"/>
    <mergeCell ref="Q10:T10"/>
    <mergeCell ref="U10:X10"/>
    <mergeCell ref="N11:P11"/>
    <mergeCell ref="Q11:T11"/>
    <mergeCell ref="U11:X11"/>
    <mergeCell ref="O7:P7"/>
    <mergeCell ref="Q7:T7"/>
    <mergeCell ref="U7:X7"/>
    <mergeCell ref="Q8:T8"/>
    <mergeCell ref="U8:X8"/>
    <mergeCell ref="N9:P9"/>
    <mergeCell ref="Q9:T9"/>
    <mergeCell ref="U9:X9"/>
    <mergeCell ref="A13:X13"/>
    <mergeCell ref="A15:X15"/>
    <mergeCell ref="A16:X16"/>
    <mergeCell ref="A18:B18"/>
    <mergeCell ref="C18:D18"/>
    <mergeCell ref="E18:H18"/>
    <mergeCell ref="I18:N18"/>
    <mergeCell ref="O18:Q18"/>
    <mergeCell ref="R18:X18"/>
    <mergeCell ref="V19:X19"/>
    <mergeCell ref="A20:B20"/>
    <mergeCell ref="C20:D20"/>
    <mergeCell ref="E20:H20"/>
    <mergeCell ref="I20:N20"/>
    <mergeCell ref="O20:Q20"/>
    <mergeCell ref="R20:T20"/>
    <mergeCell ref="V20:X20"/>
    <mergeCell ref="A19:B19"/>
    <mergeCell ref="C19:D19"/>
    <mergeCell ref="E19:H19"/>
    <mergeCell ref="I19:N19"/>
    <mergeCell ref="O19:Q19"/>
    <mergeCell ref="R19:T19"/>
    <mergeCell ref="V21:X21"/>
    <mergeCell ref="A22:B22"/>
    <mergeCell ref="C22:D22"/>
    <mergeCell ref="E22:H22"/>
    <mergeCell ref="I22:N22"/>
    <mergeCell ref="O22:Q22"/>
    <mergeCell ref="R22:T22"/>
    <mergeCell ref="V22:X22"/>
    <mergeCell ref="A21:B21"/>
    <mergeCell ref="C21:D21"/>
    <mergeCell ref="E21:H21"/>
    <mergeCell ref="I21:N21"/>
    <mergeCell ref="O21:Q21"/>
    <mergeCell ref="R21:T21"/>
    <mergeCell ref="V23:X23"/>
    <mergeCell ref="A24:B24"/>
    <mergeCell ref="C24:D24"/>
    <mergeCell ref="E24:H24"/>
    <mergeCell ref="I24:N24"/>
    <mergeCell ref="O24:Q24"/>
    <mergeCell ref="R24:T24"/>
    <mergeCell ref="V24:X24"/>
    <mergeCell ref="A23:B23"/>
    <mergeCell ref="C23:D23"/>
    <mergeCell ref="E23:H23"/>
    <mergeCell ref="I23:N23"/>
    <mergeCell ref="O23:Q23"/>
    <mergeCell ref="R23:T23"/>
    <mergeCell ref="V25:X25"/>
    <mergeCell ref="E27:X27"/>
    <mergeCell ref="E29:X29"/>
    <mergeCell ref="E31:R31"/>
    <mergeCell ref="S31:X31"/>
    <mergeCell ref="Y38:AD39"/>
    <mergeCell ref="A25:B25"/>
    <mergeCell ref="C25:D25"/>
    <mergeCell ref="E25:H25"/>
    <mergeCell ref="I25:N25"/>
    <mergeCell ref="O25:Q25"/>
    <mergeCell ref="R25:T25"/>
    <mergeCell ref="T42:U42"/>
    <mergeCell ref="V42:X42"/>
    <mergeCell ref="T43:U43"/>
    <mergeCell ref="V43:X43"/>
    <mergeCell ref="T40:U40"/>
    <mergeCell ref="V40:X40"/>
    <mergeCell ref="Y40:AA40"/>
    <mergeCell ref="AB40:AD40"/>
    <mergeCell ref="A41:D41"/>
    <mergeCell ref="E41:F41"/>
    <mergeCell ref="G41:H41"/>
    <mergeCell ref="I41:K41"/>
    <mergeCell ref="M41:O41"/>
    <mergeCell ref="P41:S41"/>
    <mergeCell ref="A40:D40"/>
    <mergeCell ref="E40:F40"/>
    <mergeCell ref="G40:H40"/>
    <mergeCell ref="I40:K40"/>
    <mergeCell ref="L40:O40"/>
    <mergeCell ref="P40:S40"/>
    <mergeCell ref="T41:U41"/>
    <mergeCell ref="V41:X41"/>
    <mergeCell ref="A43:D43"/>
    <mergeCell ref="E43:F43"/>
    <mergeCell ref="G45:H45"/>
    <mergeCell ref="I45:K45"/>
    <mergeCell ref="G43:H43"/>
    <mergeCell ref="I43:K43"/>
    <mergeCell ref="M43:O43"/>
    <mergeCell ref="P43:S43"/>
    <mergeCell ref="A42:D42"/>
    <mergeCell ref="E42:F42"/>
    <mergeCell ref="G42:H42"/>
    <mergeCell ref="I42:K42"/>
    <mergeCell ref="M42:O42"/>
    <mergeCell ref="P42:S42"/>
    <mergeCell ref="G47:H47"/>
    <mergeCell ref="I47:K47"/>
    <mergeCell ref="T47:U47"/>
    <mergeCell ref="V47:X47"/>
    <mergeCell ref="A44:D44"/>
    <mergeCell ref="E44:F44"/>
    <mergeCell ref="G44:H44"/>
    <mergeCell ref="I44:K44"/>
    <mergeCell ref="M44:O44"/>
    <mergeCell ref="P44:S44"/>
    <mergeCell ref="T44:U44"/>
    <mergeCell ref="V44:X44"/>
    <mergeCell ref="T45:U45"/>
    <mergeCell ref="V45:X45"/>
    <mergeCell ref="A46:D46"/>
    <mergeCell ref="E46:F46"/>
    <mergeCell ref="G46:H46"/>
    <mergeCell ref="I46:K46"/>
    <mergeCell ref="M46:O46"/>
    <mergeCell ref="P46:S46"/>
    <mergeCell ref="T46:U46"/>
    <mergeCell ref="V46:X46"/>
    <mergeCell ref="A45:D45"/>
    <mergeCell ref="E45:F45"/>
    <mergeCell ref="M47:O47"/>
    <mergeCell ref="P47:S47"/>
    <mergeCell ref="M45:O45"/>
    <mergeCell ref="P45:S45"/>
    <mergeCell ref="R1:X1"/>
    <mergeCell ref="E58:X58"/>
    <mergeCell ref="A54:D54"/>
    <mergeCell ref="E54:H54"/>
    <mergeCell ref="I54:L54"/>
    <mergeCell ref="M54:P54"/>
    <mergeCell ref="Q54:T54"/>
    <mergeCell ref="U54:X54"/>
    <mergeCell ref="S48:U48"/>
    <mergeCell ref="V48:X48"/>
    <mergeCell ref="E52:H52"/>
    <mergeCell ref="I52:L52"/>
    <mergeCell ref="M52:P52"/>
    <mergeCell ref="Q52:T52"/>
    <mergeCell ref="U52:X52"/>
    <mergeCell ref="E56:J56"/>
    <mergeCell ref="K56:L56"/>
    <mergeCell ref="M56:X56"/>
    <mergeCell ref="A47:D47"/>
    <mergeCell ref="E47:F47"/>
  </mergeCells>
  <phoneticPr fontId="1"/>
  <conditionalFormatting sqref="E41:F47">
    <cfRule type="expression" dxfId="17" priority="7">
      <formula>AND(A41&lt;&gt;"",E41="")</formula>
    </cfRule>
  </conditionalFormatting>
  <conditionalFormatting sqref="I41:K47">
    <cfRule type="expression" dxfId="16" priority="6">
      <formula>AND(A41&lt;&gt;"",I41="")</formula>
    </cfRule>
  </conditionalFormatting>
  <conditionalFormatting sqref="Y41:Y47">
    <cfRule type="expression" dxfId="14" priority="1">
      <formula>AND(OR($E$31="講演等（時間）",$E$31="スピーチ"),A41&lt;&gt;"",OR(Y41="：",Y41=""))</formula>
    </cfRule>
  </conditionalFormatting>
  <conditionalFormatting sqref="Y40:AA40">
    <cfRule type="expression" dxfId="13" priority="3">
      <formula>AND($E$31&lt;&gt;"講演等（時間）",$E$31&lt;&gt;"スピーチ")</formula>
    </cfRule>
  </conditionalFormatting>
  <conditionalFormatting sqref="AA41:AA47">
    <cfRule type="expression" dxfId="12" priority="4">
      <formula>AND(OR($E$31="講演等（時間）",$E$31="スピーチ"),A41&lt;&gt;"",OR(AA41="：",AA41=""))</formula>
    </cfRule>
  </conditionalFormatting>
  <conditionalFormatting sqref="AB40:AD40">
    <cfRule type="expression" dxfId="11" priority="2">
      <formula>$E$31&lt;&gt;"講演等（時間）"</formula>
    </cfRule>
  </conditionalFormatting>
  <dataValidations count="8">
    <dataValidation type="list" allowBlank="1" showInputMessage="1" showErrorMessage="1" sqref="C19:D20" xr:uid="{00000000-0002-0000-0500-000000000000}">
      <formula1>"学外者,パートタイム"</formula1>
    </dataValidation>
    <dataValidation type="list" allowBlank="1" showInputMessage="1" showErrorMessage="1" sqref="C21:D25" xr:uid="{00000000-0002-0000-0500-000001000000}">
      <formula1>"学外者,短時間"</formula1>
    </dataValidation>
    <dataValidation type="list" allowBlank="1" showInputMessage="1" showErrorMessage="1" sqref="L41:L47" xr:uid="{00000000-0002-0000-0500-000002000000}">
      <formula1>"国内,国外"</formula1>
    </dataValidation>
    <dataValidation type="list" allowBlank="1" showInputMessage="1" showErrorMessage="1" sqref="E52:H52" xr:uid="{00000000-0002-0000-0500-000003000000}">
      <formula1>支出財源</formula1>
    </dataValidation>
    <dataValidation type="list" allowBlank="1" showInputMessage="1" showErrorMessage="1" sqref="E31" xr:uid="{00000000-0002-0000-0500-000004000000}">
      <formula1>謝金種目</formula1>
    </dataValidation>
    <dataValidation type="list" allowBlank="1" showInputMessage="1" showErrorMessage="1" sqref="E56:J56" xr:uid="{00000000-0002-0000-0500-000005000000}">
      <formula1>支出方法</formula1>
    </dataValidation>
    <dataValidation type="list" allowBlank="1" showInputMessage="1" showErrorMessage="1" sqref="E54:H54" xr:uid="{00000000-0002-0000-0500-000006000000}">
      <formula1>"教員研究費,教育経費,その他"</formula1>
    </dataValidation>
    <dataValidation type="list" allowBlank="1" showInputMessage="1" showErrorMessage="1" sqref="T41:U47" xr:uid="{00000000-0002-0000-0500-000007000000}">
      <formula1>"○:本人払,○:事務手続"</formula1>
    </dataValidation>
  </dataValidations>
  <pageMargins left="0.70866141732283472" right="0.70866141732283472" top="0.55118110236220474" bottom="0.55118110236220474" header="0.31496062992125984" footer="0.31496062992125984"/>
  <pageSetup paperSize="9" scale="76" orientation="portrait" r:id="rId1"/>
  <headerFooter>
    <oddHeader>&amp;R謝金調書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220980</xdr:colOff>
                    <xdr:row>61</xdr:row>
                    <xdr:rowOff>0</xdr:rowOff>
                  </from>
                  <to>
                    <xdr:col>1</xdr:col>
                    <xdr:colOff>251460</xdr:colOff>
                    <xdr:row>62</xdr:row>
                    <xdr:rowOff>60960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213360</xdr:colOff>
                    <xdr:row>64</xdr:row>
                    <xdr:rowOff>152400</xdr:rowOff>
                  </from>
                  <to>
                    <xdr:col>1</xdr:col>
                    <xdr:colOff>228600</xdr:colOff>
                    <xdr:row>66</xdr:row>
                    <xdr:rowOff>30480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144780</xdr:colOff>
                    <xdr:row>34</xdr:row>
                    <xdr:rowOff>160020</xdr:rowOff>
                  </from>
                  <to>
                    <xdr:col>2</xdr:col>
                    <xdr:colOff>175260</xdr:colOff>
                    <xdr:row>35</xdr:row>
                    <xdr:rowOff>175260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152400</xdr:colOff>
                    <xdr:row>36</xdr:row>
                    <xdr:rowOff>198120</xdr:rowOff>
                  </from>
                  <to>
                    <xdr:col>2</xdr:col>
                    <xdr:colOff>182880</xdr:colOff>
                    <xdr:row>37</xdr:row>
                    <xdr:rowOff>160020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CFA3BA11-5044-49B3-AF5E-142B954A9D9B}">
            <xm:f>$I41&gt;VLOOKUP($E$31,マスタ!A:E,5,FALSE)</xm:f>
            <x14:dxf>
              <fill>
                <patternFill>
                  <bgColor rgb="FFFF0000"/>
                </patternFill>
              </fill>
            </x14:dxf>
          </x14:cfRule>
          <xm:sqref>I41:K47</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71"/>
  <sheetViews>
    <sheetView showGridLines="0" view="pageBreakPreview" zoomScaleNormal="100" zoomScaleSheetLayoutView="100" workbookViewId="0">
      <selection activeCell="R70" sqref="R70"/>
    </sheetView>
  </sheetViews>
  <sheetFormatPr defaultRowHeight="13.2"/>
  <cols>
    <col min="1" max="4" width="3.77734375" customWidth="1"/>
    <col min="5" max="24" width="4.77734375" customWidth="1"/>
  </cols>
  <sheetData>
    <row r="1" spans="1:25" ht="22.2" customHeight="1">
      <c r="R1" s="637" t="s">
        <v>312</v>
      </c>
      <c r="S1" s="638"/>
      <c r="T1" s="638"/>
      <c r="U1" s="638"/>
      <c r="V1" s="638"/>
      <c r="W1" s="638"/>
      <c r="X1" s="638"/>
    </row>
    <row r="2" spans="1:25" ht="13.95" customHeight="1">
      <c r="R2" s="144"/>
      <c r="S2" s="145"/>
      <c r="T2" s="145"/>
      <c r="U2" s="145"/>
      <c r="V2" s="145"/>
      <c r="W2" s="145"/>
      <c r="X2" s="145"/>
    </row>
    <row r="3" spans="1:25" ht="13.2" customHeight="1">
      <c r="M3" s="664" t="s">
        <v>255</v>
      </c>
      <c r="N3" s="664"/>
      <c r="O3" s="664"/>
      <c r="P3" s="126"/>
      <c r="Q3" s="655" t="s">
        <v>251</v>
      </c>
      <c r="R3" s="656"/>
      <c r="S3" s="655" t="s">
        <v>252</v>
      </c>
      <c r="T3" s="657"/>
      <c r="U3" s="655" t="s">
        <v>253</v>
      </c>
      <c r="V3" s="657"/>
      <c r="W3" s="655" t="s">
        <v>254</v>
      </c>
      <c r="X3" s="657"/>
      <c r="Y3" s="93"/>
    </row>
    <row r="4" spans="1:25" ht="15" customHeight="1">
      <c r="A4" s="4"/>
      <c r="B4" s="4"/>
      <c r="C4" s="4"/>
      <c r="D4" s="4"/>
      <c r="E4" s="4"/>
      <c r="F4" s="4"/>
      <c r="M4" s="665"/>
      <c r="N4" s="665"/>
      <c r="O4" s="665"/>
      <c r="P4" s="93"/>
      <c r="Q4" s="658"/>
      <c r="R4" s="659"/>
      <c r="S4" s="658"/>
      <c r="T4" s="659"/>
      <c r="U4" s="127"/>
      <c r="V4" s="128"/>
      <c r="W4" s="658"/>
      <c r="X4" s="659"/>
      <c r="Y4" s="94"/>
    </row>
    <row r="5" spans="1:25" ht="15" customHeight="1">
      <c r="M5" s="665"/>
      <c r="N5" s="665"/>
      <c r="O5" s="665"/>
      <c r="P5" s="93"/>
      <c r="Q5" s="660"/>
      <c r="R5" s="661"/>
      <c r="S5" s="660"/>
      <c r="T5" s="661"/>
      <c r="U5" s="129"/>
      <c r="V5" s="130"/>
      <c r="W5" s="660"/>
      <c r="X5" s="661"/>
      <c r="Y5" s="94"/>
    </row>
    <row r="6" spans="1:25" ht="15" customHeight="1">
      <c r="M6" s="665"/>
      <c r="N6" s="665"/>
      <c r="O6" s="665"/>
      <c r="P6" s="93"/>
      <c r="Q6" s="662"/>
      <c r="R6" s="663"/>
      <c r="S6" s="662"/>
      <c r="T6" s="663"/>
      <c r="U6" s="131"/>
      <c r="V6" s="132"/>
      <c r="W6" s="662"/>
      <c r="X6" s="663"/>
      <c r="Y6" s="94"/>
    </row>
    <row r="7" spans="1:25" ht="16.95" customHeight="1">
      <c r="O7" s="667"/>
      <c r="P7" s="667"/>
      <c r="Q7" s="666"/>
      <c r="R7" s="666"/>
      <c r="S7" s="666"/>
      <c r="T7" s="666"/>
      <c r="U7" s="666"/>
      <c r="V7" s="666"/>
      <c r="W7" s="666"/>
      <c r="X7" s="666"/>
    </row>
    <row r="8" spans="1:25" ht="17.25" customHeight="1">
      <c r="A8" t="s">
        <v>42</v>
      </c>
      <c r="N8" s="119"/>
      <c r="O8" s="120"/>
      <c r="P8" s="121"/>
      <c r="Q8" s="643" t="s">
        <v>309</v>
      </c>
      <c r="R8" s="644"/>
      <c r="S8" s="644"/>
      <c r="T8" s="645"/>
      <c r="U8" s="646" t="s">
        <v>275</v>
      </c>
      <c r="V8" s="647"/>
      <c r="W8" s="647"/>
      <c r="X8" s="648"/>
    </row>
    <row r="9" spans="1:25" ht="15" customHeight="1">
      <c r="N9" s="643" t="s">
        <v>276</v>
      </c>
      <c r="O9" s="644"/>
      <c r="P9" s="645"/>
      <c r="Q9" s="649" t="s">
        <v>310</v>
      </c>
      <c r="R9" s="650"/>
      <c r="S9" s="650"/>
      <c r="T9" s="651"/>
      <c r="U9" s="643" t="s">
        <v>292</v>
      </c>
      <c r="V9" s="644"/>
      <c r="W9" s="644"/>
      <c r="X9" s="645"/>
    </row>
    <row r="10" spans="1:25" ht="15" customHeight="1">
      <c r="N10" s="643" t="s">
        <v>277</v>
      </c>
      <c r="O10" s="644"/>
      <c r="P10" s="645"/>
      <c r="Q10" s="649" t="s">
        <v>311</v>
      </c>
      <c r="R10" s="650"/>
      <c r="S10" s="650"/>
      <c r="T10" s="651"/>
      <c r="U10" s="643" t="s">
        <v>293</v>
      </c>
      <c r="V10" s="644"/>
      <c r="W10" s="644"/>
      <c r="X10" s="645"/>
    </row>
    <row r="11" spans="1:25" ht="15" customHeight="1">
      <c r="N11" s="643" t="s">
        <v>278</v>
      </c>
      <c r="O11" s="644"/>
      <c r="P11" s="645"/>
      <c r="Q11" s="643"/>
      <c r="R11" s="644"/>
      <c r="S11" s="644"/>
      <c r="T11" s="645"/>
      <c r="U11" s="643" t="s">
        <v>294</v>
      </c>
      <c r="V11" s="644"/>
      <c r="W11" s="644"/>
      <c r="X11" s="645"/>
    </row>
    <row r="12" spans="1:25" ht="16.2" customHeight="1"/>
    <row r="13" spans="1:25" ht="18" customHeight="1">
      <c r="A13" s="667" t="s">
        <v>7</v>
      </c>
      <c r="B13" s="667"/>
      <c r="C13" s="667"/>
      <c r="D13" s="667"/>
      <c r="E13" s="667"/>
      <c r="F13" s="667"/>
      <c r="G13" s="667"/>
      <c r="H13" s="667"/>
      <c r="I13" s="667"/>
      <c r="J13" s="667"/>
      <c r="K13" s="667"/>
      <c r="L13" s="667"/>
      <c r="M13" s="667"/>
      <c r="N13" s="667"/>
      <c r="O13" s="667"/>
      <c r="P13" s="667"/>
      <c r="Q13" s="667"/>
      <c r="R13" s="667"/>
      <c r="S13" s="667"/>
      <c r="T13" s="667"/>
      <c r="U13" s="667"/>
      <c r="V13" s="667"/>
      <c r="W13" s="667"/>
      <c r="X13" s="667"/>
    </row>
    <row r="14" spans="1:25" ht="16.2" customHeight="1">
      <c r="A14" s="4"/>
      <c r="B14" s="4"/>
      <c r="C14" s="4"/>
      <c r="D14" s="4"/>
      <c r="E14" s="4"/>
      <c r="F14" s="4"/>
      <c r="G14" s="4"/>
      <c r="H14" s="4"/>
      <c r="I14" s="4"/>
      <c r="J14" s="4"/>
      <c r="K14" s="4"/>
      <c r="L14" s="4"/>
      <c r="M14" s="4"/>
      <c r="N14" s="4"/>
      <c r="O14" s="4"/>
      <c r="P14" s="4"/>
      <c r="Q14" s="4"/>
      <c r="R14" s="4"/>
      <c r="S14" s="4"/>
      <c r="T14" s="4"/>
      <c r="U14" s="4"/>
      <c r="V14" s="4"/>
      <c r="W14" s="4"/>
      <c r="X14" s="4"/>
    </row>
    <row r="15" spans="1:25" ht="18" customHeight="1">
      <c r="A15" s="671" t="s">
        <v>128</v>
      </c>
      <c r="B15" s="671"/>
      <c r="C15" s="671"/>
      <c r="D15" s="671"/>
      <c r="E15" s="671"/>
      <c r="F15" s="671"/>
      <c r="G15" s="671"/>
      <c r="H15" s="671"/>
      <c r="I15" s="671"/>
      <c r="J15" s="671"/>
      <c r="K15" s="671"/>
      <c r="L15" s="671"/>
      <c r="M15" s="671"/>
      <c r="N15" s="671"/>
      <c r="O15" s="671"/>
      <c r="P15" s="671"/>
      <c r="Q15" s="671"/>
      <c r="R15" s="671"/>
      <c r="S15" s="671"/>
      <c r="T15" s="671"/>
      <c r="U15" s="671"/>
      <c r="V15" s="671"/>
      <c r="W15" s="671"/>
      <c r="X15" s="671"/>
    </row>
    <row r="16" spans="1:25">
      <c r="A16" s="667" t="s">
        <v>3</v>
      </c>
      <c r="B16" s="667"/>
      <c r="C16" s="667"/>
      <c r="D16" s="667"/>
      <c r="E16" s="667"/>
      <c r="F16" s="667"/>
      <c r="G16" s="667"/>
      <c r="H16" s="667"/>
      <c r="I16" s="667"/>
      <c r="J16" s="667"/>
      <c r="K16" s="667"/>
      <c r="L16" s="667"/>
      <c r="M16" s="667"/>
      <c r="N16" s="667"/>
      <c r="O16" s="667"/>
      <c r="P16" s="667"/>
      <c r="Q16" s="667"/>
      <c r="R16" s="667"/>
      <c r="S16" s="667"/>
      <c r="T16" s="667"/>
      <c r="U16" s="667"/>
      <c r="V16" s="667"/>
      <c r="W16" s="667"/>
      <c r="X16" s="667"/>
    </row>
    <row r="17" spans="1:30" ht="24" customHeight="1">
      <c r="A17" t="s">
        <v>129</v>
      </c>
    </row>
    <row r="18" spans="1:30" ht="27.75" customHeight="1">
      <c r="A18" s="672" t="s">
        <v>120</v>
      </c>
      <c r="B18" s="672"/>
      <c r="C18" s="672" t="s">
        <v>119</v>
      </c>
      <c r="D18" s="672"/>
      <c r="E18" s="672" t="s">
        <v>2</v>
      </c>
      <c r="F18" s="672"/>
      <c r="G18" s="672"/>
      <c r="H18" s="672"/>
      <c r="I18" s="672" t="s">
        <v>5</v>
      </c>
      <c r="J18" s="672"/>
      <c r="K18" s="672"/>
      <c r="L18" s="672"/>
      <c r="M18" s="672"/>
      <c r="N18" s="672"/>
      <c r="O18" s="672" t="s">
        <v>0</v>
      </c>
      <c r="P18" s="672"/>
      <c r="Q18" s="672"/>
      <c r="R18" s="672" t="s">
        <v>130</v>
      </c>
      <c r="S18" s="672"/>
      <c r="T18" s="672"/>
      <c r="U18" s="672"/>
      <c r="V18" s="672"/>
      <c r="W18" s="672"/>
      <c r="X18" s="672"/>
    </row>
    <row r="19" spans="1:30" ht="17.25" customHeight="1">
      <c r="A19" s="672">
        <v>1</v>
      </c>
      <c r="B19" s="672"/>
      <c r="C19" s="674" t="s">
        <v>300</v>
      </c>
      <c r="D19" s="674"/>
      <c r="E19" s="673" t="s">
        <v>308</v>
      </c>
      <c r="F19" s="673"/>
      <c r="G19" s="673"/>
      <c r="H19" s="673"/>
      <c r="I19" s="673" t="s">
        <v>295</v>
      </c>
      <c r="J19" s="673"/>
      <c r="K19" s="673"/>
      <c r="L19" s="673"/>
      <c r="M19" s="673"/>
      <c r="N19" s="673"/>
      <c r="O19" s="674" t="s">
        <v>301</v>
      </c>
      <c r="P19" s="674"/>
      <c r="Q19" s="674"/>
      <c r="R19" s="675">
        <v>44656</v>
      </c>
      <c r="S19" s="675"/>
      <c r="T19" s="676"/>
      <c r="U19" s="135" t="s">
        <v>4</v>
      </c>
      <c r="V19" s="642">
        <v>44679</v>
      </c>
      <c r="W19" s="640"/>
      <c r="X19" s="640"/>
    </row>
    <row r="20" spans="1:30" ht="17.25" customHeight="1">
      <c r="A20" s="672">
        <v>2</v>
      </c>
      <c r="B20" s="672"/>
      <c r="C20" s="654"/>
      <c r="D20" s="654"/>
      <c r="E20" s="653"/>
      <c r="F20" s="653"/>
      <c r="G20" s="653"/>
      <c r="H20" s="653"/>
      <c r="I20" s="653"/>
      <c r="J20" s="653"/>
      <c r="K20" s="653"/>
      <c r="L20" s="653"/>
      <c r="M20" s="653"/>
      <c r="N20" s="653"/>
      <c r="O20" s="654"/>
      <c r="P20" s="654"/>
      <c r="Q20" s="654"/>
      <c r="R20" s="640"/>
      <c r="S20" s="640"/>
      <c r="T20" s="641"/>
      <c r="U20" s="135"/>
      <c r="V20" s="642"/>
      <c r="W20" s="640"/>
      <c r="X20" s="640"/>
    </row>
    <row r="21" spans="1:30" ht="17.25" customHeight="1">
      <c r="A21" s="672">
        <v>3</v>
      </c>
      <c r="B21" s="672"/>
      <c r="C21" s="654"/>
      <c r="D21" s="654"/>
      <c r="E21" s="653"/>
      <c r="F21" s="653"/>
      <c r="G21" s="653"/>
      <c r="H21" s="653"/>
      <c r="I21" s="653"/>
      <c r="J21" s="653"/>
      <c r="K21" s="653"/>
      <c r="L21" s="653"/>
      <c r="M21" s="653"/>
      <c r="N21" s="653"/>
      <c r="O21" s="654"/>
      <c r="P21" s="654"/>
      <c r="Q21" s="654"/>
      <c r="R21" s="640"/>
      <c r="S21" s="640"/>
      <c r="T21" s="641"/>
      <c r="U21" s="135" t="s">
        <v>131</v>
      </c>
      <c r="V21" s="642"/>
      <c r="W21" s="640"/>
      <c r="X21" s="640"/>
    </row>
    <row r="22" spans="1:30" ht="17.25" customHeight="1">
      <c r="A22" s="672">
        <v>4</v>
      </c>
      <c r="B22" s="672"/>
      <c r="C22" s="654"/>
      <c r="D22" s="654"/>
      <c r="E22" s="653"/>
      <c r="F22" s="653"/>
      <c r="G22" s="653"/>
      <c r="H22" s="653"/>
      <c r="I22" s="653"/>
      <c r="J22" s="653"/>
      <c r="K22" s="653"/>
      <c r="L22" s="653"/>
      <c r="M22" s="653"/>
      <c r="N22" s="653"/>
      <c r="O22" s="654"/>
      <c r="P22" s="654"/>
      <c r="Q22" s="654"/>
      <c r="R22" s="640"/>
      <c r="S22" s="640"/>
      <c r="T22" s="641"/>
      <c r="U22" s="135" t="s">
        <v>131</v>
      </c>
      <c r="V22" s="642"/>
      <c r="W22" s="640"/>
      <c r="X22" s="640"/>
    </row>
    <row r="23" spans="1:30" ht="17.25" customHeight="1">
      <c r="A23" s="672">
        <v>5</v>
      </c>
      <c r="B23" s="672"/>
      <c r="C23" s="654"/>
      <c r="D23" s="654"/>
      <c r="E23" s="653"/>
      <c r="F23" s="653"/>
      <c r="G23" s="653"/>
      <c r="H23" s="653"/>
      <c r="I23" s="653"/>
      <c r="J23" s="653"/>
      <c r="K23" s="653"/>
      <c r="L23" s="653"/>
      <c r="M23" s="653"/>
      <c r="N23" s="653"/>
      <c r="O23" s="654"/>
      <c r="P23" s="654"/>
      <c r="Q23" s="654"/>
      <c r="R23" s="640"/>
      <c r="S23" s="640"/>
      <c r="T23" s="641"/>
      <c r="U23" s="135" t="s">
        <v>131</v>
      </c>
      <c r="V23" s="642"/>
      <c r="W23" s="640"/>
      <c r="X23" s="640"/>
    </row>
    <row r="24" spans="1:30" ht="17.25" customHeight="1">
      <c r="A24" s="672">
        <v>6</v>
      </c>
      <c r="B24" s="672"/>
      <c r="C24" s="654"/>
      <c r="D24" s="654"/>
      <c r="E24" s="653"/>
      <c r="F24" s="653"/>
      <c r="G24" s="653"/>
      <c r="H24" s="653"/>
      <c r="I24" s="653"/>
      <c r="J24" s="653"/>
      <c r="K24" s="653"/>
      <c r="L24" s="653"/>
      <c r="M24" s="653"/>
      <c r="N24" s="653"/>
      <c r="O24" s="654"/>
      <c r="P24" s="654"/>
      <c r="Q24" s="654"/>
      <c r="R24" s="640"/>
      <c r="S24" s="640"/>
      <c r="T24" s="641"/>
      <c r="U24" s="135" t="s">
        <v>131</v>
      </c>
      <c r="V24" s="642"/>
      <c r="W24" s="640"/>
      <c r="X24" s="640"/>
    </row>
    <row r="25" spans="1:30" ht="17.25" customHeight="1">
      <c r="A25" s="672">
        <v>7</v>
      </c>
      <c r="B25" s="672"/>
      <c r="C25" s="654"/>
      <c r="D25" s="654"/>
      <c r="E25" s="653"/>
      <c r="F25" s="653"/>
      <c r="G25" s="653"/>
      <c r="H25" s="653"/>
      <c r="I25" s="653"/>
      <c r="J25" s="653"/>
      <c r="K25" s="653"/>
      <c r="L25" s="653"/>
      <c r="M25" s="653"/>
      <c r="N25" s="653"/>
      <c r="O25" s="654"/>
      <c r="P25" s="654"/>
      <c r="Q25" s="654"/>
      <c r="R25" s="640"/>
      <c r="S25" s="640"/>
      <c r="T25" s="641"/>
      <c r="U25" s="135" t="s">
        <v>131</v>
      </c>
      <c r="V25" s="642"/>
      <c r="W25" s="640"/>
      <c r="X25" s="640"/>
    </row>
    <row r="26" spans="1:30" ht="8.25" customHeight="1"/>
    <row r="27" spans="1:30" ht="23.25" customHeight="1">
      <c r="A27" t="s">
        <v>30</v>
      </c>
      <c r="E27" s="733" t="s">
        <v>307</v>
      </c>
      <c r="F27" s="733"/>
      <c r="G27" s="733"/>
      <c r="H27" s="733"/>
      <c r="I27" s="733"/>
      <c r="J27" s="733"/>
      <c r="K27" s="733"/>
      <c r="L27" s="733"/>
      <c r="M27" s="733"/>
      <c r="N27" s="733"/>
      <c r="O27" s="733"/>
      <c r="P27" s="733"/>
      <c r="Q27" s="733"/>
      <c r="R27" s="733"/>
      <c r="S27" s="733"/>
      <c r="T27" s="733"/>
      <c r="U27" s="733"/>
      <c r="V27" s="733"/>
      <c r="W27" s="733"/>
      <c r="X27" s="733"/>
    </row>
    <row r="28" spans="1:30" ht="8.25" customHeight="1"/>
    <row r="29" spans="1:30" ht="23.25" customHeight="1">
      <c r="A29" t="s">
        <v>132</v>
      </c>
      <c r="E29" s="733" t="s">
        <v>302</v>
      </c>
      <c r="F29" s="733"/>
      <c r="G29" s="733"/>
      <c r="H29" s="733"/>
      <c r="I29" s="733"/>
      <c r="J29" s="733"/>
      <c r="K29" s="733"/>
      <c r="L29" s="733"/>
      <c r="M29" s="733"/>
      <c r="N29" s="733"/>
      <c r="O29" s="733"/>
      <c r="P29" s="733"/>
      <c r="Q29" s="733"/>
      <c r="R29" s="733"/>
      <c r="S29" s="733"/>
      <c r="T29" s="733"/>
      <c r="U29" s="733"/>
      <c r="V29" s="733"/>
      <c r="W29" s="733"/>
      <c r="X29" s="733"/>
    </row>
    <row r="30" spans="1:30" ht="9" customHeight="1"/>
    <row r="31" spans="1:30" ht="24" customHeight="1">
      <c r="A31" t="s">
        <v>133</v>
      </c>
      <c r="E31" s="733" t="s">
        <v>8</v>
      </c>
      <c r="F31" s="733"/>
      <c r="G31" s="733"/>
      <c r="H31" s="733"/>
      <c r="I31" s="733"/>
      <c r="J31" s="733"/>
      <c r="K31" s="733"/>
      <c r="L31" s="733"/>
      <c r="M31" s="733"/>
      <c r="N31" s="733"/>
      <c r="O31" s="733"/>
      <c r="P31" s="733"/>
      <c r="Q31" s="733"/>
      <c r="R31" s="733"/>
      <c r="S31" s="677" t="str">
        <f>+IF(ISBLANK(E31),"＜謝金単価上限額＞",IF(E31="その他","","謝金単価上限："&amp;TEXT(VLOOKUP(E31,マスタ!A:E,5,FALSE),"#,##0")&amp;"円/"&amp;IF(VLOOKUP(E31,マスタ!A:C,3,0)="時間（分）",VLOOKUP(E31,マスタ!A:F,6,0)/60&amp;"時間",VLOOKUP(E31,マスタ!A:F,6,0)&amp;VLOOKUP(E31,マスタ!A:C,3,0))))&amp;IF(OR(E31="健康診断協力",E31="保健管理センター診療",E31="カウンセラー指導",E31="講演等（専任教員・教授）",E31="講演等（専任教員・准教授）",E31="講演等（専任教員・講師）",E31="講演等（専任教員・助教）"),CHAR(10)&amp;"(2022年3月31日まで）","")</f>
        <v>謝金単価上限：8,000円/1日</v>
      </c>
      <c r="T31" s="677"/>
      <c r="U31" s="677"/>
      <c r="V31" s="677"/>
      <c r="W31" s="677"/>
      <c r="X31" s="677"/>
    </row>
    <row r="32" spans="1:30" ht="9" customHeight="1">
      <c r="A32" s="6"/>
      <c r="B32" s="6"/>
      <c r="C32" s="6"/>
      <c r="D32" s="6"/>
      <c r="E32" s="6"/>
      <c r="F32" s="6"/>
      <c r="G32" s="6"/>
      <c r="H32" s="6"/>
      <c r="I32" s="6"/>
      <c r="J32" s="6"/>
      <c r="K32" s="6"/>
      <c r="L32" s="6"/>
      <c r="M32" s="6"/>
      <c r="N32" s="6"/>
      <c r="O32" s="6"/>
      <c r="P32" s="6"/>
      <c r="Q32" s="6"/>
      <c r="R32" s="6"/>
      <c r="S32" s="6"/>
      <c r="T32" s="6"/>
      <c r="U32" s="6"/>
      <c r="V32" s="6"/>
      <c r="W32" s="6"/>
      <c r="X32" s="6"/>
      <c r="Y32" s="639" t="str">
        <f>IF(E31="講演等（時間）","講演の開始／終了時刻を入力してください。"&amp;CHAR(10)&amp;"打合せを行う場合は打合時間も入力してください。",IF(E31="スピーチ","スピーチの開始／終了時刻を入力してください。"&amp;CHAR(10)&amp;"※スピーチ謝金は打合時間支給不可",""))</f>
        <v/>
      </c>
      <c r="Z32" s="639"/>
      <c r="AA32" s="639"/>
      <c r="AB32" s="639"/>
      <c r="AC32" s="639"/>
      <c r="AD32" s="639"/>
    </row>
    <row r="33" spans="1:30">
      <c r="A33" s="123" t="s">
        <v>290</v>
      </c>
      <c r="B33" s="97"/>
      <c r="C33" s="99"/>
      <c r="D33" s="97"/>
      <c r="E33" s="97"/>
      <c r="F33" s="97"/>
      <c r="G33" s="97"/>
      <c r="H33" s="97"/>
      <c r="I33" s="97"/>
      <c r="J33" s="97"/>
      <c r="K33" s="97"/>
      <c r="Y33" s="639"/>
      <c r="Z33" s="639"/>
      <c r="AA33" s="639"/>
      <c r="AB33" s="639"/>
      <c r="AC33" s="639"/>
      <c r="AD33" s="639"/>
    </row>
    <row r="34" spans="1:30">
      <c r="A34" s="123"/>
      <c r="B34" s="97"/>
      <c r="C34" s="97" t="s">
        <v>289</v>
      </c>
      <c r="E34" s="97"/>
      <c r="F34" s="97"/>
      <c r="G34" s="97"/>
      <c r="H34" s="97"/>
      <c r="I34" s="97"/>
      <c r="J34" s="97"/>
      <c r="K34" s="97"/>
      <c r="Y34" s="124"/>
      <c r="Z34" s="124"/>
      <c r="AA34" s="124"/>
      <c r="AB34" s="124"/>
      <c r="AC34" s="124"/>
      <c r="AD34" s="124"/>
    </row>
    <row r="35" spans="1:30">
      <c r="A35" s="98" t="s">
        <v>281</v>
      </c>
      <c r="C35" s="99"/>
      <c r="D35" s="97"/>
      <c r="E35" s="97"/>
      <c r="F35" s="97"/>
      <c r="G35" s="97"/>
      <c r="H35" s="97"/>
      <c r="I35" s="97"/>
      <c r="J35" s="97"/>
      <c r="K35" s="97"/>
      <c r="Y35" s="124"/>
      <c r="Z35" s="124"/>
      <c r="AA35" s="124"/>
      <c r="AB35" s="124"/>
      <c r="AC35" s="124"/>
      <c r="AD35" s="124"/>
    </row>
    <row r="36" spans="1:30" ht="17.25" customHeight="1">
      <c r="A36" s="99"/>
      <c r="B36" s="99" t="s">
        <v>282</v>
      </c>
      <c r="C36" s="97"/>
      <c r="D36" s="97"/>
      <c r="E36" s="97"/>
      <c r="F36" s="97"/>
      <c r="G36" s="97"/>
      <c r="H36" s="97"/>
      <c r="I36" s="97"/>
      <c r="J36" s="97"/>
      <c r="Y36" s="124"/>
      <c r="Z36" s="124"/>
      <c r="AA36" s="124"/>
      <c r="AB36" s="124"/>
      <c r="AC36" s="124"/>
      <c r="AD36" s="124"/>
    </row>
    <row r="37" spans="1:30" ht="17.25" customHeight="1">
      <c r="A37" s="123" t="s">
        <v>291</v>
      </c>
      <c r="B37" s="97"/>
      <c r="C37" s="99"/>
      <c r="D37" s="97"/>
      <c r="E37" s="97"/>
      <c r="F37" s="97"/>
      <c r="G37" s="97"/>
      <c r="H37" s="97"/>
      <c r="I37" s="97"/>
      <c r="J37" s="97"/>
      <c r="K37" s="97"/>
      <c r="Y37" s="124"/>
      <c r="Z37" s="124"/>
      <c r="AA37" s="124"/>
      <c r="AB37" s="124"/>
      <c r="AC37" s="124"/>
      <c r="AD37" s="124"/>
    </row>
    <row r="38" spans="1:30" ht="17.25" customHeight="1">
      <c r="A38" s="99"/>
      <c r="B38" s="97" t="s">
        <v>283</v>
      </c>
      <c r="C38" s="97"/>
      <c r="D38" s="97"/>
      <c r="E38" s="97"/>
      <c r="F38" s="97"/>
      <c r="G38" s="97"/>
      <c r="H38" s="97"/>
      <c r="I38" s="97"/>
      <c r="J38" s="97"/>
      <c r="Y38" s="639" t="str">
        <f>IF(E31="講演等（時間）","講演の開始／終了時刻を入力してください。"&amp;CHAR(10)&amp;"打合せを行う場合は打合時間も入力してください。",IF(E31="スピーチ","スピーチの開始／終了時刻を入力してください。"&amp;CHAR(10)&amp;"※スピーチ謝金は打合時間支給不可",""))</f>
        <v/>
      </c>
      <c r="Z38" s="639"/>
      <c r="AA38" s="639"/>
      <c r="AB38" s="639"/>
      <c r="AC38" s="639"/>
      <c r="AD38" s="639"/>
    </row>
    <row r="39" spans="1:30" ht="17.25" customHeight="1">
      <c r="A39" t="s">
        <v>134</v>
      </c>
      <c r="E39" s="7" t="str">
        <f>+IF(COUNT(L41:O47)&gt;0,"※旅費を支給する場合は、対象者毎に用務依頼書を作成してください。","")</f>
        <v/>
      </c>
      <c r="X39" s="69"/>
      <c r="Y39" s="639"/>
      <c r="Z39" s="639"/>
      <c r="AA39" s="639"/>
      <c r="AB39" s="639"/>
      <c r="AC39" s="639"/>
      <c r="AD39" s="639"/>
    </row>
    <row r="40" spans="1:30" ht="26.25" customHeight="1">
      <c r="A40" s="669" t="s">
        <v>2</v>
      </c>
      <c r="B40" s="669"/>
      <c r="C40" s="669"/>
      <c r="D40" s="669"/>
      <c r="E40" s="668" t="str">
        <f>IF(ISBLANK(E31),"＜単位＞",IF(E31="その他","＜任意＞",VLOOKUP(E31,マスタ!A:C,3,FALSE)))</f>
        <v>日</v>
      </c>
      <c r="F40" s="668"/>
      <c r="G40" s="668" t="str">
        <f>IF(OR(E31="講演等（時間）"),"打合時間（分）","-")</f>
        <v>-</v>
      </c>
      <c r="H40" s="668"/>
      <c r="I40" s="669" t="s">
        <v>31</v>
      </c>
      <c r="J40" s="669"/>
      <c r="K40" s="669"/>
      <c r="L40" s="670" t="s">
        <v>18</v>
      </c>
      <c r="M40" s="669"/>
      <c r="N40" s="669"/>
      <c r="O40" s="669"/>
      <c r="P40" s="670" t="s">
        <v>19</v>
      </c>
      <c r="Q40" s="669"/>
      <c r="R40" s="669"/>
      <c r="S40" s="669"/>
      <c r="T40" s="670" t="s">
        <v>124</v>
      </c>
      <c r="U40" s="669"/>
      <c r="V40" s="669" t="s">
        <v>1</v>
      </c>
      <c r="W40" s="669"/>
      <c r="X40" s="669"/>
      <c r="Y40" s="668" t="str">
        <f>IF(E31="講演等（時間）","講演時間",IF(E31="スピーチ","スピーチ時間","入力不要"))</f>
        <v>入力不要</v>
      </c>
      <c r="Z40" s="669"/>
      <c r="AA40" s="669"/>
      <c r="AB40" s="670" t="str">
        <f>IF(E31="講演等（時間）","打合時間"&amp;CHAR(10)&amp;"（上限：講演時間数まで）","入力不要")</f>
        <v>入力不要</v>
      </c>
      <c r="AC40" s="670"/>
      <c r="AD40" s="670"/>
    </row>
    <row r="41" spans="1:30" ht="17.25" customHeight="1">
      <c r="A41" s="678" t="str">
        <f t="shared" ref="A41:A47" si="0">+IF(ISBLANK(E19),"",E19)</f>
        <v>国立花子</v>
      </c>
      <c r="B41" s="678"/>
      <c r="C41" s="678"/>
      <c r="D41" s="678"/>
      <c r="E41" s="654">
        <v>5</v>
      </c>
      <c r="F41" s="654"/>
      <c r="G41" s="654"/>
      <c r="H41" s="654"/>
      <c r="I41" s="679">
        <v>8000</v>
      </c>
      <c r="J41" s="679"/>
      <c r="K41" s="679"/>
      <c r="L41" s="137"/>
      <c r="M41" s="683"/>
      <c r="N41" s="684"/>
      <c r="O41" s="685"/>
      <c r="P41" s="680"/>
      <c r="Q41" s="680"/>
      <c r="R41" s="680"/>
      <c r="S41" s="680"/>
      <c r="T41" s="681"/>
      <c r="U41" s="681"/>
      <c r="V41" s="682">
        <f>IFERROR(IF(COUNT(E41:S41)&gt;0,IF(E31="その他",E41*I41+M41+P41,ROUNDUP((E41+G41)/VLOOKUP($E$31,マスタ!A:F,6,0)*I41+M41+P41,0)),""),"")</f>
        <v>40000</v>
      </c>
      <c r="W41" s="682"/>
      <c r="X41" s="682"/>
      <c r="Y41" s="141" t="s">
        <v>248</v>
      </c>
      <c r="Z41" s="142" t="s">
        <v>131</v>
      </c>
      <c r="AA41" s="139" t="s">
        <v>248</v>
      </c>
      <c r="AB41" s="138" t="s">
        <v>248</v>
      </c>
      <c r="AC41" s="135" t="s">
        <v>4</v>
      </c>
      <c r="AD41" s="140" t="s">
        <v>248</v>
      </c>
    </row>
    <row r="42" spans="1:30" ht="17.25" customHeight="1">
      <c r="A42" s="678" t="str">
        <f t="shared" si="0"/>
        <v/>
      </c>
      <c r="B42" s="678"/>
      <c r="C42" s="678"/>
      <c r="D42" s="678"/>
      <c r="E42" s="654"/>
      <c r="F42" s="654"/>
      <c r="G42" s="654"/>
      <c r="H42" s="654"/>
      <c r="I42" s="679"/>
      <c r="J42" s="679"/>
      <c r="K42" s="679"/>
      <c r="L42" s="137"/>
      <c r="M42" s="683"/>
      <c r="N42" s="684"/>
      <c r="O42" s="685"/>
      <c r="P42" s="680"/>
      <c r="Q42" s="680"/>
      <c r="R42" s="680"/>
      <c r="S42" s="680"/>
      <c r="T42" s="681"/>
      <c r="U42" s="681"/>
      <c r="V42" s="682"/>
      <c r="W42" s="682"/>
      <c r="X42" s="682"/>
      <c r="Y42" s="141" t="s">
        <v>248</v>
      </c>
      <c r="Z42" s="142" t="s">
        <v>131</v>
      </c>
      <c r="AA42" s="139" t="s">
        <v>248</v>
      </c>
      <c r="AB42" s="138" t="s">
        <v>248</v>
      </c>
      <c r="AC42" s="135" t="s">
        <v>4</v>
      </c>
      <c r="AD42" s="140" t="s">
        <v>248</v>
      </c>
    </row>
    <row r="43" spans="1:30" ht="17.25" customHeight="1">
      <c r="A43" s="678" t="str">
        <f t="shared" si="0"/>
        <v/>
      </c>
      <c r="B43" s="678"/>
      <c r="C43" s="678"/>
      <c r="D43" s="678"/>
      <c r="E43" s="654"/>
      <c r="F43" s="654"/>
      <c r="G43" s="654"/>
      <c r="H43" s="654"/>
      <c r="I43" s="679"/>
      <c r="J43" s="679"/>
      <c r="K43" s="679"/>
      <c r="L43" s="137"/>
      <c r="M43" s="683"/>
      <c r="N43" s="684"/>
      <c r="O43" s="685"/>
      <c r="P43" s="680"/>
      <c r="Q43" s="680"/>
      <c r="R43" s="680"/>
      <c r="S43" s="680"/>
      <c r="T43" s="681"/>
      <c r="U43" s="681"/>
      <c r="V43" s="682"/>
      <c r="W43" s="682"/>
      <c r="X43" s="682"/>
      <c r="Y43" s="143" t="s">
        <v>248</v>
      </c>
      <c r="Z43" s="135" t="s">
        <v>131</v>
      </c>
      <c r="AA43" s="139" t="s">
        <v>248</v>
      </c>
      <c r="AB43" s="138" t="s">
        <v>248</v>
      </c>
      <c r="AC43" s="135" t="s">
        <v>4</v>
      </c>
      <c r="AD43" s="140" t="s">
        <v>248</v>
      </c>
    </row>
    <row r="44" spans="1:30" ht="17.25" customHeight="1">
      <c r="A44" s="678" t="str">
        <f t="shared" si="0"/>
        <v/>
      </c>
      <c r="B44" s="678"/>
      <c r="C44" s="678"/>
      <c r="D44" s="678"/>
      <c r="E44" s="654"/>
      <c r="F44" s="654"/>
      <c r="G44" s="654"/>
      <c r="H44" s="654"/>
      <c r="I44" s="679"/>
      <c r="J44" s="679"/>
      <c r="K44" s="679"/>
      <c r="L44" s="137"/>
      <c r="M44" s="683"/>
      <c r="N44" s="684"/>
      <c r="O44" s="685"/>
      <c r="P44" s="680"/>
      <c r="Q44" s="680"/>
      <c r="R44" s="680"/>
      <c r="S44" s="680"/>
      <c r="T44" s="681"/>
      <c r="U44" s="681"/>
      <c r="V44" s="682" t="str">
        <f>IFERROR(IF(COUNT(E44:S44)&gt;0,IF(E40="その他",E44*I44+M44+P44,ROUNDUP((E44+G44)/VLOOKUP($E$31,マスタ!A:F,6,0)*I44+L44+P44,0)),""),"")</f>
        <v/>
      </c>
      <c r="W44" s="682"/>
      <c r="X44" s="682"/>
      <c r="Y44" s="138" t="s">
        <v>248</v>
      </c>
      <c r="Z44" s="135" t="s">
        <v>131</v>
      </c>
      <c r="AA44" s="139" t="s">
        <v>248</v>
      </c>
      <c r="AB44" s="138" t="s">
        <v>248</v>
      </c>
      <c r="AC44" s="135" t="s">
        <v>4</v>
      </c>
      <c r="AD44" s="140" t="s">
        <v>248</v>
      </c>
    </row>
    <row r="45" spans="1:30" ht="17.25" customHeight="1">
      <c r="A45" s="693" t="str">
        <f t="shared" si="0"/>
        <v/>
      </c>
      <c r="B45" s="694"/>
      <c r="C45" s="694"/>
      <c r="D45" s="695"/>
      <c r="E45" s="691"/>
      <c r="F45" s="692"/>
      <c r="G45" s="691"/>
      <c r="H45" s="692"/>
      <c r="I45" s="683"/>
      <c r="J45" s="684"/>
      <c r="K45" s="685"/>
      <c r="L45" s="137"/>
      <c r="M45" s="683"/>
      <c r="N45" s="684"/>
      <c r="O45" s="685"/>
      <c r="P45" s="696"/>
      <c r="Q45" s="697"/>
      <c r="R45" s="697"/>
      <c r="S45" s="698"/>
      <c r="T45" s="699"/>
      <c r="U45" s="700"/>
      <c r="V45" s="688" t="str">
        <f>IFERROR(IF(COUNT(E45:S45)&gt;0,IF(E41="その他",E45*I45+M45+P45,ROUNDUP((E45+G45)/VLOOKUP($E$31,マスタ!A:F,6,0)*I45+M45+P45,0)),""),"")</f>
        <v/>
      </c>
      <c r="W45" s="689"/>
      <c r="X45" s="690"/>
      <c r="Y45" s="138" t="s">
        <v>248</v>
      </c>
      <c r="Z45" s="135" t="s">
        <v>131</v>
      </c>
      <c r="AA45" s="139" t="s">
        <v>248</v>
      </c>
      <c r="AB45" s="138" t="s">
        <v>248</v>
      </c>
      <c r="AC45" s="135" t="s">
        <v>4</v>
      </c>
      <c r="AD45" s="140" t="s">
        <v>248</v>
      </c>
    </row>
    <row r="46" spans="1:30" ht="17.25" customHeight="1">
      <c r="A46" s="693" t="str">
        <f t="shared" si="0"/>
        <v/>
      </c>
      <c r="B46" s="694"/>
      <c r="C46" s="694"/>
      <c r="D46" s="695"/>
      <c r="E46" s="691"/>
      <c r="F46" s="692"/>
      <c r="G46" s="691"/>
      <c r="H46" s="692"/>
      <c r="I46" s="683"/>
      <c r="J46" s="684"/>
      <c r="K46" s="685"/>
      <c r="L46" s="137"/>
      <c r="M46" s="683"/>
      <c r="N46" s="684"/>
      <c r="O46" s="685"/>
      <c r="P46" s="696"/>
      <c r="Q46" s="697"/>
      <c r="R46" s="697"/>
      <c r="S46" s="698"/>
      <c r="T46" s="699"/>
      <c r="U46" s="700"/>
      <c r="V46" s="688" t="str">
        <f>IFERROR(IF(COUNT(E46:S46)&gt;0,IF(E42="その他",E46*I46+M46+P46,ROUNDUP((E46+G46)/VLOOKUP($E$31,マスタ!A:F,6,0)*I46+M46+P46,0)),""),"")</f>
        <v/>
      </c>
      <c r="W46" s="689"/>
      <c r="X46" s="690"/>
      <c r="Y46" s="138" t="s">
        <v>248</v>
      </c>
      <c r="Z46" s="135" t="s">
        <v>131</v>
      </c>
      <c r="AA46" s="139" t="s">
        <v>248</v>
      </c>
      <c r="AB46" s="138" t="s">
        <v>248</v>
      </c>
      <c r="AC46" s="135" t="s">
        <v>4</v>
      </c>
      <c r="AD46" s="140" t="s">
        <v>248</v>
      </c>
    </row>
    <row r="47" spans="1:30" ht="17.25" customHeight="1" thickBot="1">
      <c r="A47" s="693" t="str">
        <f t="shared" si="0"/>
        <v/>
      </c>
      <c r="B47" s="694"/>
      <c r="C47" s="694"/>
      <c r="D47" s="695"/>
      <c r="E47" s="691"/>
      <c r="F47" s="692"/>
      <c r="G47" s="691"/>
      <c r="H47" s="692"/>
      <c r="I47" s="683"/>
      <c r="J47" s="684"/>
      <c r="K47" s="685"/>
      <c r="L47" s="137"/>
      <c r="M47" s="683"/>
      <c r="N47" s="684"/>
      <c r="O47" s="685"/>
      <c r="P47" s="696"/>
      <c r="Q47" s="697"/>
      <c r="R47" s="697"/>
      <c r="S47" s="698"/>
      <c r="T47" s="699"/>
      <c r="U47" s="700"/>
      <c r="V47" s="688" t="str">
        <f>IFERROR(IF(COUNT(E47:S47)&gt;0,IF(E43="その他",E47*I47+M47+P47,ROUNDUP((E47+G47)/VLOOKUP($E$31,マスタ!A:F,6,0)*I47+M47+P47,0)),""),"")</f>
        <v/>
      </c>
      <c r="W47" s="689"/>
      <c r="X47" s="690"/>
      <c r="Y47" s="138" t="s">
        <v>248</v>
      </c>
      <c r="Z47" s="135" t="s">
        <v>131</v>
      </c>
      <c r="AA47" s="139" t="s">
        <v>248</v>
      </c>
      <c r="AB47" s="138" t="s">
        <v>248</v>
      </c>
      <c r="AC47" s="135" t="s">
        <v>4</v>
      </c>
      <c r="AD47" s="140" t="s">
        <v>248</v>
      </c>
    </row>
    <row r="48" spans="1:30" ht="13.5" customHeight="1" thickBot="1">
      <c r="A48" s="1" t="str">
        <f>+IF(ISBLANK(E31),"＜注意事項＞",IF(VLOOKUP(E31,マスタ!A:B,2,FALSE)=0.1021,"※謝金・交通費含む総合計額の10.21%（非居住者20.42%）が源泉徴収対象となります。",IF(OR(VLOOKUP(E31,マスタ!A:B,2,FALSE)="月乙",VLOOKUP(E31,マスタ!A:B,2,FALSE)="月乙日丙"),"※交通費除く、謝金本体が源泉徴収対象となります。","")))</f>
        <v>※交通費除く、謝金本体が源泉徴収対象となります。</v>
      </c>
      <c r="B48" s="1"/>
      <c r="C48" s="1"/>
      <c r="D48" s="1"/>
      <c r="E48" s="1"/>
      <c r="F48" s="1"/>
      <c r="G48" s="1"/>
      <c r="H48" s="1"/>
      <c r="I48" s="1"/>
      <c r="J48" s="1"/>
      <c r="K48" s="1"/>
      <c r="L48" s="1"/>
      <c r="M48" s="1"/>
      <c r="N48" s="1"/>
      <c r="O48" s="1"/>
      <c r="P48" s="1"/>
      <c r="Q48" s="1"/>
      <c r="R48" s="1"/>
      <c r="S48" s="701" t="s">
        <v>28</v>
      </c>
      <c r="T48" s="702"/>
      <c r="U48" s="702"/>
      <c r="V48" s="703">
        <f>SUM(V41:X47)</f>
        <v>40000</v>
      </c>
      <c r="W48" s="703"/>
      <c r="X48" s="704"/>
    </row>
    <row r="49" spans="1:24" ht="13.5" customHeight="1">
      <c r="A49" s="1" t="str">
        <f>IF(ISBLANK(E31),"",IF(E31="講演等（時間）","※講演時間数を「時間（分）」欄に、打合せの時間数を「打合時間（分）」欄に入力してください。",IF(OR(VLOOKUP(E31,マスタ!A:B,2,0)="月乙",VLOOKUP(E31,マスタ!A:B,2,0)="月乙日丙"),"　ただし、対象者が非居住者の場合は、謝金・交通費を含む総合計額の20.42％が源泉徴収対象となります。","")))</f>
        <v>　ただし、対象者が非居住者の場合は、謝金・交通費を含む総合計額の20.42％が源泉徴収対象となります。</v>
      </c>
      <c r="B49" s="1"/>
      <c r="C49" s="1"/>
      <c r="D49" s="1"/>
      <c r="E49" s="1"/>
      <c r="F49" s="1"/>
      <c r="G49" s="1"/>
      <c r="H49" s="1"/>
      <c r="I49" s="1"/>
      <c r="J49" s="1"/>
      <c r="K49" s="1"/>
      <c r="L49" s="1"/>
      <c r="M49" s="1"/>
      <c r="N49" s="1"/>
      <c r="O49" s="1"/>
      <c r="P49" s="1"/>
      <c r="Q49" s="1"/>
      <c r="R49" s="1"/>
      <c r="S49" s="1"/>
      <c r="T49" s="1"/>
      <c r="U49" s="1"/>
      <c r="V49" s="1"/>
      <c r="W49" s="1"/>
      <c r="X49" s="1"/>
    </row>
    <row r="50" spans="1:24" ht="13.5" customHeight="1">
      <c r="A50" s="1" t="str">
        <f>+IF(ISBLANK(E31),"",IF(E31="講演等（時間）","　（事前・事後の打合せ合計時間数は講演時間数以下とし、打合せのみでの謝金支出は不可です。）",IF(VLOOKUP(E31,マスタ!A:B,2,0)="月乙日丙","※以下のいずれかの場合は、源泉徴収において日額丙欄を適用することができ、いずれにも該当しない場合は月額乙欄が適用されます。","")))</f>
        <v/>
      </c>
      <c r="B50" s="1"/>
      <c r="C50" s="1"/>
      <c r="D50" s="1"/>
      <c r="E50" s="1"/>
      <c r="F50" s="1"/>
      <c r="G50" s="1"/>
      <c r="H50" s="1"/>
      <c r="I50" s="1"/>
      <c r="J50" s="1"/>
      <c r="K50" s="1"/>
      <c r="L50" s="1"/>
      <c r="M50" s="1"/>
      <c r="N50" s="1"/>
      <c r="O50" s="1"/>
      <c r="P50" s="1"/>
      <c r="Q50" s="1"/>
      <c r="R50" s="1"/>
      <c r="S50" s="1"/>
      <c r="T50" s="1"/>
      <c r="U50" s="1"/>
      <c r="V50" s="1"/>
      <c r="W50" s="1"/>
      <c r="X50" s="1"/>
    </row>
    <row r="51" spans="1:24" ht="13.5" customHeight="1"/>
    <row r="52" spans="1:24" ht="24" customHeight="1">
      <c r="A52" t="s">
        <v>135</v>
      </c>
      <c r="E52" s="652" t="s">
        <v>76</v>
      </c>
      <c r="F52" s="652"/>
      <c r="G52" s="652"/>
      <c r="H52" s="652"/>
      <c r="I52" s="705" t="str">
        <f>+IF(ISBLANK(E52),"",IF(ISBLANK(VLOOKUP(E52,マスタ!G:K,2,FALSE)),"",VLOOKUP(E52,マスタ!G:K,2,FALSE)))</f>
        <v>経費区分（代表or学外分担or学内分担）：</v>
      </c>
      <c r="J52" s="705"/>
      <c r="K52" s="705"/>
      <c r="L52" s="705"/>
      <c r="M52" s="686" t="s">
        <v>303</v>
      </c>
      <c r="N52" s="686"/>
      <c r="O52" s="686"/>
      <c r="P52" s="686"/>
      <c r="Q52" s="687" t="str">
        <f>+IF(ISBLANK(E52),"",IF(ISBLANK(VLOOKUP(E52,マスタ!G:K,3,FALSE)),"",VLOOKUP(E52,マスタ!G:K,3,FALSE)))</f>
        <v>種目：</v>
      </c>
      <c r="R52" s="687"/>
      <c r="S52" s="687"/>
      <c r="T52" s="687"/>
      <c r="U52" s="686" t="s">
        <v>304</v>
      </c>
      <c r="V52" s="686"/>
      <c r="W52" s="686"/>
      <c r="X52" s="686"/>
    </row>
    <row r="53" spans="1:24" ht="4.5" customHeight="1"/>
    <row r="54" spans="1:24" ht="24" customHeight="1">
      <c r="A54" s="687" t="str">
        <f>+IF(ISBLANK(E52),"",IF(OR(E52="基盤研究費",E52="大学運営経費"),"経費種目：",""))</f>
        <v/>
      </c>
      <c r="B54" s="687"/>
      <c r="C54" s="687"/>
      <c r="D54" s="687"/>
      <c r="E54" s="686"/>
      <c r="F54" s="686"/>
      <c r="G54" s="686"/>
      <c r="H54" s="686"/>
      <c r="I54" s="687" t="str">
        <f>+IF(ISBLANK(E52),"",IF(OR(E52="共通経費",E54="その他"),"経費名称：",IF(ISBLANK(VLOOKUP(E52,マスタ!G:K,4,FALSE)),"",VLOOKUP(E52,マスタ!G:K,4,FALSE))))</f>
        <v>研究代表者名：</v>
      </c>
      <c r="J54" s="687"/>
      <c r="K54" s="687"/>
      <c r="L54" s="687"/>
      <c r="M54" s="686" t="s">
        <v>305</v>
      </c>
      <c r="N54" s="686"/>
      <c r="O54" s="686"/>
      <c r="P54" s="686"/>
      <c r="Q54" s="687" t="str">
        <f>+IF(ISBLANK(E52),"",IF(ISBLANK(VLOOKUP(E52,マスタ!G:K,5,FALSE)),"",VLOOKUP(E52,マスタ!G:K,5,FALSE)))</f>
        <v>ﾌﾟﾛｼﾞｪｸﾄNo.(ｺｰﾄﾞ)：</v>
      </c>
      <c r="R54" s="687"/>
      <c r="S54" s="687"/>
      <c r="T54" s="687"/>
      <c r="U54" s="686" t="s">
        <v>306</v>
      </c>
      <c r="V54" s="686"/>
      <c r="W54" s="686"/>
      <c r="X54" s="686"/>
    </row>
    <row r="55" spans="1:24" ht="9" customHeight="1"/>
    <row r="56" spans="1:24" ht="24" customHeight="1">
      <c r="A56" t="s">
        <v>136</v>
      </c>
      <c r="E56" s="652" t="s">
        <v>34</v>
      </c>
      <c r="F56" s="652"/>
      <c r="G56" s="652"/>
      <c r="H56" s="652"/>
      <c r="I56" s="652"/>
      <c r="J56" s="652"/>
      <c r="K56" s="687" t="str">
        <f>+IF(ISBLANK(E56),"",IF(E56="その他","詳細：",""))</f>
        <v/>
      </c>
      <c r="L56" s="687"/>
      <c r="M56" s="686"/>
      <c r="N56" s="686"/>
      <c r="O56" s="686"/>
      <c r="P56" s="686"/>
      <c r="Q56" s="686"/>
      <c r="R56" s="686"/>
      <c r="S56" s="686"/>
      <c r="T56" s="686"/>
      <c r="U56" s="686"/>
      <c r="V56" s="686"/>
      <c r="W56" s="686"/>
      <c r="X56" s="686"/>
    </row>
    <row r="57" spans="1:24" ht="9" customHeight="1"/>
    <row r="58" spans="1:24" ht="24" customHeight="1">
      <c r="A58" t="s">
        <v>284</v>
      </c>
      <c r="E58" s="686"/>
      <c r="F58" s="686"/>
      <c r="G58" s="686"/>
      <c r="H58" s="686"/>
      <c r="I58" s="686"/>
      <c r="J58" s="686"/>
      <c r="K58" s="686"/>
      <c r="L58" s="686"/>
      <c r="M58" s="686"/>
      <c r="N58" s="686"/>
      <c r="O58" s="686"/>
      <c r="P58" s="686"/>
      <c r="Q58" s="686"/>
      <c r="R58" s="686"/>
      <c r="S58" s="686"/>
      <c r="T58" s="686"/>
      <c r="U58" s="686"/>
      <c r="V58" s="686"/>
      <c r="W58" s="686"/>
      <c r="X58" s="686"/>
    </row>
    <row r="59" spans="1:24" ht="24" customHeight="1">
      <c r="A59" t="s">
        <v>285</v>
      </c>
      <c r="E59" s="122"/>
      <c r="F59" s="122"/>
      <c r="G59" s="122"/>
      <c r="H59" s="122"/>
      <c r="I59" s="122"/>
      <c r="J59" s="122"/>
      <c r="K59" s="122"/>
      <c r="L59" s="122"/>
      <c r="M59" s="122"/>
      <c r="N59" s="122"/>
      <c r="O59" s="122"/>
      <c r="P59" s="122"/>
      <c r="Q59" s="122"/>
      <c r="R59" s="122"/>
      <c r="S59" s="122"/>
      <c r="T59" s="122"/>
      <c r="U59" s="122"/>
      <c r="V59" s="122"/>
      <c r="W59" s="122"/>
      <c r="X59" s="122"/>
    </row>
    <row r="60" spans="1:24" ht="13.5" customHeight="1">
      <c r="A60" s="96" t="s">
        <v>288</v>
      </c>
      <c r="B60" s="97"/>
      <c r="C60" s="97"/>
      <c r="D60" s="97"/>
      <c r="E60" s="97"/>
      <c r="F60" s="97"/>
      <c r="G60" s="97"/>
      <c r="H60" s="97"/>
      <c r="I60" s="97"/>
      <c r="J60" s="97"/>
      <c r="K60" s="97"/>
    </row>
    <row r="61" spans="1:24" ht="13.5" customHeight="1">
      <c r="A61" s="96" t="s">
        <v>287</v>
      </c>
      <c r="B61" s="97"/>
      <c r="C61" s="97"/>
      <c r="D61" s="97"/>
      <c r="E61" s="97"/>
      <c r="F61" s="97"/>
      <c r="G61" s="97"/>
      <c r="H61" s="97"/>
      <c r="I61" s="97"/>
      <c r="J61" s="97"/>
      <c r="K61" s="97"/>
    </row>
    <row r="62" spans="1:24" ht="13.5" customHeight="1">
      <c r="A62" s="97"/>
      <c r="B62" s="97"/>
      <c r="C62" s="99" t="s">
        <v>256</v>
      </c>
      <c r="D62" s="97"/>
      <c r="E62" s="97"/>
      <c r="F62" s="97"/>
      <c r="G62" s="97"/>
      <c r="H62" s="97"/>
      <c r="I62" s="97"/>
      <c r="J62" s="97"/>
      <c r="K62" s="97"/>
    </row>
    <row r="63" spans="1:24" ht="8.25" customHeight="1">
      <c r="A63" s="97"/>
      <c r="B63" s="97"/>
      <c r="C63" s="99"/>
      <c r="D63" s="97"/>
      <c r="E63" s="97"/>
      <c r="F63" s="97"/>
      <c r="G63" s="97"/>
      <c r="H63" s="97"/>
      <c r="I63" s="97"/>
      <c r="J63" s="97"/>
      <c r="K63" s="97"/>
    </row>
    <row r="64" spans="1:24" ht="13.5" customHeight="1">
      <c r="A64" s="97" t="s">
        <v>286</v>
      </c>
      <c r="B64" s="97"/>
      <c r="C64" s="97"/>
      <c r="D64" s="97"/>
      <c r="E64" s="97"/>
      <c r="F64" s="97"/>
      <c r="G64" s="97"/>
      <c r="H64" s="97"/>
      <c r="I64" s="97"/>
      <c r="J64" s="97"/>
      <c r="K64" s="97"/>
    </row>
    <row r="65" spans="1:11" ht="13.5" customHeight="1">
      <c r="A65" s="97" t="s">
        <v>258</v>
      </c>
      <c r="B65" s="97"/>
      <c r="C65" s="97"/>
      <c r="D65" s="97"/>
      <c r="E65" s="97"/>
      <c r="F65" s="97"/>
      <c r="G65" s="97"/>
      <c r="H65" s="97"/>
      <c r="I65" s="97"/>
      <c r="J65" s="97"/>
      <c r="K65" s="97"/>
    </row>
    <row r="66" spans="1:11" ht="13.5" customHeight="1">
      <c r="A66" s="97"/>
      <c r="B66" s="97"/>
      <c r="C66" s="99" t="s">
        <v>257</v>
      </c>
      <c r="D66" s="97"/>
      <c r="E66" s="97"/>
      <c r="F66" s="97"/>
      <c r="G66" s="97"/>
      <c r="H66" s="97"/>
      <c r="I66" s="97"/>
      <c r="J66" s="97"/>
      <c r="K66" s="97"/>
    </row>
    <row r="67" spans="1:11" ht="9" customHeight="1"/>
    <row r="68" spans="1:11" ht="24" customHeight="1"/>
    <row r="69" spans="1:11" ht="18" customHeight="1"/>
    <row r="70" spans="1:11" ht="18" customHeight="1"/>
    <row r="71" spans="1:11" ht="18" customHeight="1"/>
  </sheetData>
  <sheetProtection selectLockedCells="1"/>
  <mergeCells count="171">
    <mergeCell ref="M3:O3"/>
    <mergeCell ref="Q3:R3"/>
    <mergeCell ref="S3:T3"/>
    <mergeCell ref="U3:V3"/>
    <mergeCell ref="W3:X3"/>
    <mergeCell ref="M4:O6"/>
    <mergeCell ref="Q4:R6"/>
    <mergeCell ref="S4:T6"/>
    <mergeCell ref="W4:X6"/>
    <mergeCell ref="N10:P10"/>
    <mergeCell ref="Q10:T10"/>
    <mergeCell ref="U10:X10"/>
    <mergeCell ref="N11:P11"/>
    <mergeCell ref="Q11:T11"/>
    <mergeCell ref="U11:X11"/>
    <mergeCell ref="O7:P7"/>
    <mergeCell ref="Q7:T7"/>
    <mergeCell ref="U7:X7"/>
    <mergeCell ref="Q8:T8"/>
    <mergeCell ref="U8:X8"/>
    <mergeCell ref="N9:P9"/>
    <mergeCell ref="Q9:T9"/>
    <mergeCell ref="U9:X9"/>
    <mergeCell ref="A13:X13"/>
    <mergeCell ref="A15:X15"/>
    <mergeCell ref="A16:X16"/>
    <mergeCell ref="A18:B18"/>
    <mergeCell ref="C18:D18"/>
    <mergeCell ref="E18:H18"/>
    <mergeCell ref="I18:N18"/>
    <mergeCell ref="O18:Q18"/>
    <mergeCell ref="R18:X18"/>
    <mergeCell ref="V19:X19"/>
    <mergeCell ref="A20:B20"/>
    <mergeCell ref="C20:D20"/>
    <mergeCell ref="E20:H20"/>
    <mergeCell ref="I20:N20"/>
    <mergeCell ref="O20:Q20"/>
    <mergeCell ref="R20:T20"/>
    <mergeCell ref="V20:X20"/>
    <mergeCell ref="A19:B19"/>
    <mergeCell ref="C19:D19"/>
    <mergeCell ref="E19:H19"/>
    <mergeCell ref="I19:N19"/>
    <mergeCell ref="O19:Q19"/>
    <mergeCell ref="R19:T19"/>
    <mergeCell ref="V21:X21"/>
    <mergeCell ref="A22:B22"/>
    <mergeCell ref="C22:D22"/>
    <mergeCell ref="E22:H22"/>
    <mergeCell ref="I22:N22"/>
    <mergeCell ref="O22:Q22"/>
    <mergeCell ref="R22:T22"/>
    <mergeCell ref="V22:X22"/>
    <mergeCell ref="A21:B21"/>
    <mergeCell ref="C21:D21"/>
    <mergeCell ref="E21:H21"/>
    <mergeCell ref="I21:N21"/>
    <mergeCell ref="O21:Q21"/>
    <mergeCell ref="R21:T21"/>
    <mergeCell ref="Y32:AD33"/>
    <mergeCell ref="A25:B25"/>
    <mergeCell ref="C25:D25"/>
    <mergeCell ref="E25:H25"/>
    <mergeCell ref="I25:N25"/>
    <mergeCell ref="O25:Q25"/>
    <mergeCell ref="R25:T25"/>
    <mergeCell ref="V23:X23"/>
    <mergeCell ref="A24:B24"/>
    <mergeCell ref="C24:D24"/>
    <mergeCell ref="E24:H24"/>
    <mergeCell ref="I24:N24"/>
    <mergeCell ref="O24:Q24"/>
    <mergeCell ref="R24:T24"/>
    <mergeCell ref="V24:X24"/>
    <mergeCell ref="A23:B23"/>
    <mergeCell ref="C23:D23"/>
    <mergeCell ref="E23:H23"/>
    <mergeCell ref="I23:N23"/>
    <mergeCell ref="O23:Q23"/>
    <mergeCell ref="R23:T23"/>
    <mergeCell ref="A41:D41"/>
    <mergeCell ref="E41:F41"/>
    <mergeCell ref="G41:H41"/>
    <mergeCell ref="I41:K41"/>
    <mergeCell ref="M41:O41"/>
    <mergeCell ref="P41:S41"/>
    <mergeCell ref="A40:D40"/>
    <mergeCell ref="E40:F40"/>
    <mergeCell ref="G40:H40"/>
    <mergeCell ref="I40:K40"/>
    <mergeCell ref="L40:O40"/>
    <mergeCell ref="P40:S40"/>
    <mergeCell ref="A42:D42"/>
    <mergeCell ref="E42:F42"/>
    <mergeCell ref="G42:H42"/>
    <mergeCell ref="I42:K42"/>
    <mergeCell ref="M42:O42"/>
    <mergeCell ref="P42:S42"/>
    <mergeCell ref="T42:U42"/>
    <mergeCell ref="V42:X42"/>
    <mergeCell ref="T43:U43"/>
    <mergeCell ref="V43:X43"/>
    <mergeCell ref="A43:D43"/>
    <mergeCell ref="E43:F43"/>
    <mergeCell ref="A46:D46"/>
    <mergeCell ref="E46:F46"/>
    <mergeCell ref="G46:H46"/>
    <mergeCell ref="I46:K46"/>
    <mergeCell ref="M46:O46"/>
    <mergeCell ref="P46:S46"/>
    <mergeCell ref="T46:U46"/>
    <mergeCell ref="V46:X46"/>
    <mergeCell ref="A45:D45"/>
    <mergeCell ref="E45:F45"/>
    <mergeCell ref="G45:H45"/>
    <mergeCell ref="I45:K45"/>
    <mergeCell ref="A44:D44"/>
    <mergeCell ref="E44:F44"/>
    <mergeCell ref="G44:H44"/>
    <mergeCell ref="I44:K44"/>
    <mergeCell ref="M44:O44"/>
    <mergeCell ref="P44:S44"/>
    <mergeCell ref="T44:U44"/>
    <mergeCell ref="V44:X44"/>
    <mergeCell ref="T45:U45"/>
    <mergeCell ref="V45:X45"/>
    <mergeCell ref="M45:O45"/>
    <mergeCell ref="P45:S45"/>
    <mergeCell ref="E58:X58"/>
    <mergeCell ref="A54:D54"/>
    <mergeCell ref="E54:H54"/>
    <mergeCell ref="I54:L54"/>
    <mergeCell ref="M54:P54"/>
    <mergeCell ref="Q54:T54"/>
    <mergeCell ref="U54:X54"/>
    <mergeCell ref="A47:D47"/>
    <mergeCell ref="T47:U47"/>
    <mergeCell ref="V47:X47"/>
    <mergeCell ref="E56:J56"/>
    <mergeCell ref="K56:L56"/>
    <mergeCell ref="M56:X56"/>
    <mergeCell ref="E47:F47"/>
    <mergeCell ref="G47:H47"/>
    <mergeCell ref="I47:K47"/>
    <mergeCell ref="M47:O47"/>
    <mergeCell ref="P47:S47"/>
    <mergeCell ref="R1:X1"/>
    <mergeCell ref="Y38:AD39"/>
    <mergeCell ref="S48:U48"/>
    <mergeCell ref="V48:X48"/>
    <mergeCell ref="E52:H52"/>
    <mergeCell ref="I52:L52"/>
    <mergeCell ref="M52:P52"/>
    <mergeCell ref="Q52:T52"/>
    <mergeCell ref="U52:X52"/>
    <mergeCell ref="G43:H43"/>
    <mergeCell ref="I43:K43"/>
    <mergeCell ref="M43:O43"/>
    <mergeCell ref="P43:S43"/>
    <mergeCell ref="T40:U40"/>
    <mergeCell ref="V40:X40"/>
    <mergeCell ref="Y40:AA40"/>
    <mergeCell ref="AB40:AD40"/>
    <mergeCell ref="T41:U41"/>
    <mergeCell ref="V41:X41"/>
    <mergeCell ref="V25:X25"/>
    <mergeCell ref="E27:X27"/>
    <mergeCell ref="E29:X29"/>
    <mergeCell ref="E31:R31"/>
    <mergeCell ref="S31:X31"/>
  </mergeCells>
  <phoneticPr fontId="1"/>
  <conditionalFormatting sqref="E41:F47">
    <cfRule type="expression" dxfId="10" priority="9">
      <formula>AND(A41&lt;&gt;"",E41="")</formula>
    </cfRule>
  </conditionalFormatting>
  <conditionalFormatting sqref="I41:K47">
    <cfRule type="expression" dxfId="9" priority="8">
      <formula>AND(A41&lt;&gt;"",I41="")</formula>
    </cfRule>
  </conditionalFormatting>
  <conditionalFormatting sqref="Y41:Y47">
    <cfRule type="expression" dxfId="7" priority="1">
      <formula>AND(OR($E$31="講演等（時間）",$E$31="スピーチ"),A41&lt;&gt;"",OR(Y41="：",Y41=""))</formula>
    </cfRule>
  </conditionalFormatting>
  <conditionalFormatting sqref="Y40:AA40">
    <cfRule type="expression" dxfId="6" priority="5">
      <formula>AND($E$31&lt;&gt;"講演等（時間）",$E$31&lt;&gt;"スピーチ")</formula>
    </cfRule>
  </conditionalFormatting>
  <conditionalFormatting sqref="AA41:AA47">
    <cfRule type="expression" dxfId="5" priority="2">
      <formula>AND(OR($E$31="講演等（時間）",$E$31="スピーチ"),A41&lt;&gt;"",OR(AA41="：",AA41=""))</formula>
    </cfRule>
  </conditionalFormatting>
  <conditionalFormatting sqref="AB40:AD40">
    <cfRule type="expression" dxfId="4" priority="4">
      <formula>$E$31&lt;&gt;"講演等（時間）"</formula>
    </cfRule>
  </conditionalFormatting>
  <dataValidations count="8">
    <dataValidation type="list" allowBlank="1" showInputMessage="1" showErrorMessage="1" sqref="T41:U47" xr:uid="{00000000-0002-0000-0600-000000000000}">
      <formula1>"○:本人払,○:事務手続"</formula1>
    </dataValidation>
    <dataValidation type="list" allowBlank="1" showInputMessage="1" showErrorMessage="1" sqref="E54:H54" xr:uid="{00000000-0002-0000-0600-000001000000}">
      <formula1>"教員研究費,教育経費,その他"</formula1>
    </dataValidation>
    <dataValidation type="list" allowBlank="1" showInputMessage="1" showErrorMessage="1" sqref="E56:J56" xr:uid="{00000000-0002-0000-0600-000002000000}">
      <formula1>支出方法</formula1>
    </dataValidation>
    <dataValidation type="list" allowBlank="1" showInputMessage="1" showErrorMessage="1" sqref="E31" xr:uid="{00000000-0002-0000-0600-000003000000}">
      <formula1>謝金種目</formula1>
    </dataValidation>
    <dataValidation type="list" allowBlank="1" showInputMessage="1" showErrorMessage="1" sqref="E52:H52" xr:uid="{00000000-0002-0000-0600-000004000000}">
      <formula1>支出財源</formula1>
    </dataValidation>
    <dataValidation type="list" allowBlank="1" showInputMessage="1" showErrorMessage="1" sqref="L41:L47" xr:uid="{00000000-0002-0000-0600-000005000000}">
      <formula1>"国内,国外"</formula1>
    </dataValidation>
    <dataValidation type="list" allowBlank="1" showInputMessage="1" showErrorMessage="1" sqref="C21:D25" xr:uid="{00000000-0002-0000-0600-000006000000}">
      <formula1>"学外者,短時間"</formula1>
    </dataValidation>
    <dataValidation type="list" allowBlank="1" showInputMessage="1" showErrorMessage="1" sqref="C19:D20" xr:uid="{00000000-0002-0000-0600-000007000000}">
      <formula1>"学外者,パートタイム"</formula1>
    </dataValidation>
  </dataValidations>
  <pageMargins left="0.70866141732283472" right="0.70866141732283472" top="0.55118110236220474" bottom="0.55118110236220474" header="0.31496062992125984" footer="0.31496062992125984"/>
  <pageSetup paperSize="9" scale="76" orientation="portrait" r:id="rId1"/>
  <headerFooter>
    <oddHeader>&amp;R謝金調書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0</xdr:col>
                    <xdr:colOff>220980</xdr:colOff>
                    <xdr:row>61</xdr:row>
                    <xdr:rowOff>0</xdr:rowOff>
                  </from>
                  <to>
                    <xdr:col>1</xdr:col>
                    <xdr:colOff>251460</xdr:colOff>
                    <xdr:row>62</xdr:row>
                    <xdr:rowOff>60960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213360</xdr:colOff>
                    <xdr:row>64</xdr:row>
                    <xdr:rowOff>152400</xdr:rowOff>
                  </from>
                  <to>
                    <xdr:col>1</xdr:col>
                    <xdr:colOff>228600</xdr:colOff>
                    <xdr:row>66</xdr:row>
                    <xdr:rowOff>30480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xdr:col>
                    <xdr:colOff>144780</xdr:colOff>
                    <xdr:row>34</xdr:row>
                    <xdr:rowOff>160020</xdr:rowOff>
                  </from>
                  <to>
                    <xdr:col>2</xdr:col>
                    <xdr:colOff>175260</xdr:colOff>
                    <xdr:row>35</xdr:row>
                    <xdr:rowOff>175260</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xdr:col>
                    <xdr:colOff>152400</xdr:colOff>
                    <xdr:row>36</xdr:row>
                    <xdr:rowOff>198120</xdr:rowOff>
                  </from>
                  <to>
                    <xdr:col>2</xdr:col>
                    <xdr:colOff>182880</xdr:colOff>
                    <xdr:row>37</xdr:row>
                    <xdr:rowOff>160020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 id="{33887762-7D38-4408-94E0-D8A990DAD804}">
            <xm:f>$I41&gt;VLOOKUP($E$31,マスタ!A:E,5,FALSE)</xm:f>
            <x14:dxf>
              <fill>
                <patternFill>
                  <bgColor rgb="FFFF0000"/>
                </patternFill>
              </fill>
            </x14:dxf>
          </x14:cfRule>
          <xm:sqref>I41:K47</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BM62"/>
  <sheetViews>
    <sheetView view="pageBreakPreview" zoomScaleNormal="100" zoomScaleSheetLayoutView="100" workbookViewId="0">
      <selection activeCell="AB49" sqref="AB49"/>
    </sheetView>
  </sheetViews>
  <sheetFormatPr defaultColWidth="9" defaultRowHeight="13.2"/>
  <cols>
    <col min="1" max="64" width="1.6640625" style="11" customWidth="1"/>
    <col min="65" max="65" width="58" style="11" customWidth="1"/>
    <col min="66" max="16384" width="9" style="11"/>
  </cols>
  <sheetData>
    <row r="1" spans="1:65" ht="15.6" customHeight="1">
      <c r="A1" s="734" t="s">
        <v>264</v>
      </c>
      <c r="B1" s="735"/>
      <c r="C1" s="735"/>
      <c r="D1" s="735"/>
      <c r="E1" s="735"/>
      <c r="F1" s="735"/>
      <c r="G1" s="735"/>
      <c r="H1" s="735"/>
      <c r="I1" s="735"/>
      <c r="J1" s="735"/>
      <c r="K1" s="735"/>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10"/>
    </row>
    <row r="2" spans="1:65" ht="21" customHeight="1">
      <c r="A2" s="152" t="s">
        <v>95</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4"/>
    </row>
    <row r="3" spans="1:65" ht="10.5" customHeight="1">
      <c r="A3" s="12"/>
      <c r="BL3" s="13"/>
    </row>
    <row r="4" spans="1:65" ht="18" customHeight="1">
      <c r="A4" s="12"/>
      <c r="AX4" s="155" t="s">
        <v>154</v>
      </c>
      <c r="AY4" s="155"/>
      <c r="AZ4" s="155"/>
      <c r="BA4" s="155"/>
      <c r="BB4" s="155"/>
      <c r="BC4" s="155"/>
      <c r="BD4" s="155"/>
      <c r="BE4" s="155"/>
      <c r="BF4" s="155"/>
      <c r="BG4" s="155"/>
      <c r="BH4" s="155"/>
      <c r="BI4" s="155"/>
      <c r="BJ4" s="155"/>
      <c r="BK4" s="155"/>
      <c r="BL4" s="13"/>
      <c r="BM4" s="100"/>
    </row>
    <row r="5" spans="1:65" ht="18" customHeight="1">
      <c r="A5" s="12"/>
      <c r="B5" s="11" t="s">
        <v>172</v>
      </c>
      <c r="BL5" s="13"/>
      <c r="BM5" s="101"/>
    </row>
    <row r="6" spans="1:65" ht="15.75" customHeight="1">
      <c r="A6" s="12"/>
      <c r="BL6" s="13"/>
      <c r="BM6" s="100"/>
    </row>
    <row r="7" spans="1:65" ht="18" customHeight="1">
      <c r="A7" s="12"/>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13"/>
      <c r="BM7" s="101"/>
    </row>
    <row r="8" spans="1:65" ht="18" customHeight="1">
      <c r="A8" s="12"/>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13"/>
    </row>
    <row r="9" spans="1:65" ht="18" customHeight="1">
      <c r="A9" s="12"/>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13"/>
    </row>
    <row r="10" spans="1:65" ht="10.5" customHeight="1">
      <c r="A10" s="12"/>
      <c r="BL10" s="13"/>
    </row>
    <row r="11" spans="1:65" ht="18" customHeight="1" thickBot="1">
      <c r="A11" s="12"/>
      <c r="B11" s="11" t="s">
        <v>101</v>
      </c>
      <c r="BL11" s="13"/>
    </row>
    <row r="12" spans="1:65" ht="15" customHeight="1">
      <c r="A12" s="174" t="s">
        <v>155</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6"/>
      <c r="AF12" s="256" t="s">
        <v>102</v>
      </c>
      <c r="AG12" s="215"/>
      <c r="AH12" s="215"/>
      <c r="AI12" s="215"/>
      <c r="AJ12" s="215"/>
      <c r="AK12" s="215"/>
      <c r="AL12" s="215"/>
      <c r="AM12" s="215"/>
      <c r="AN12" s="215"/>
      <c r="AO12" s="215"/>
      <c r="AP12" s="215"/>
      <c r="AQ12" s="215"/>
      <c r="AR12" s="215"/>
      <c r="AS12" s="215"/>
      <c r="AT12" s="215"/>
      <c r="AU12" s="215"/>
      <c r="AV12" s="215"/>
      <c r="AW12" s="215"/>
      <c r="AX12" s="215"/>
      <c r="AY12" s="215"/>
      <c r="AZ12" s="215"/>
      <c r="BA12" s="215"/>
      <c r="BB12" s="215"/>
      <c r="BC12" s="215"/>
      <c r="BD12" s="215"/>
      <c r="BE12" s="215"/>
      <c r="BF12" s="215"/>
      <c r="BG12" s="215"/>
      <c r="BH12" s="215"/>
      <c r="BI12" s="215"/>
      <c r="BJ12" s="215"/>
      <c r="BK12" s="215"/>
      <c r="BL12" s="216"/>
      <c r="BM12" s="102"/>
    </row>
    <row r="13" spans="1:65" ht="18" customHeight="1">
      <c r="A13" s="180" t="s">
        <v>100</v>
      </c>
      <c r="B13" s="181"/>
      <c r="C13" s="181"/>
      <c r="D13" s="182"/>
      <c r="E13" s="183"/>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5"/>
      <c r="AF13" s="186"/>
      <c r="AG13" s="187"/>
      <c r="AH13" s="17" t="s">
        <v>103</v>
      </c>
      <c r="AI13" s="17"/>
      <c r="AJ13" s="17"/>
      <c r="AK13" s="17"/>
      <c r="AL13" s="17"/>
      <c r="AM13" s="17"/>
      <c r="AN13" s="17"/>
      <c r="AO13" s="17"/>
      <c r="AP13" s="17"/>
      <c r="AQ13" s="17"/>
      <c r="AR13" s="17"/>
      <c r="AS13" s="17"/>
      <c r="AT13" s="17"/>
      <c r="AU13" s="17"/>
      <c r="AV13" s="17"/>
      <c r="AW13" s="17"/>
      <c r="AX13" s="17"/>
      <c r="AY13" s="17"/>
      <c r="AZ13" s="17"/>
      <c r="BI13" s="17"/>
      <c r="BJ13" s="17"/>
      <c r="BK13" s="17"/>
      <c r="BL13" s="18"/>
      <c r="BM13" s="101"/>
    </row>
    <row r="14" spans="1:65" ht="18" customHeight="1">
      <c r="A14" s="188" t="s">
        <v>98</v>
      </c>
      <c r="B14" s="189"/>
      <c r="C14" s="189"/>
      <c r="D14" s="190"/>
      <c r="E14" s="183"/>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5"/>
      <c r="AF14" s="186"/>
      <c r="AG14" s="187"/>
      <c r="AH14" s="17" t="s">
        <v>173</v>
      </c>
      <c r="AI14" s="17"/>
      <c r="AJ14" s="17"/>
      <c r="AK14" s="17"/>
      <c r="AL14" s="17"/>
      <c r="AM14" s="17"/>
      <c r="AN14" s="17"/>
      <c r="AO14" s="17"/>
      <c r="AP14" s="17"/>
      <c r="AQ14" s="19"/>
      <c r="AR14" s="19"/>
      <c r="AZ14" s="17"/>
      <c r="BI14" s="17"/>
      <c r="BJ14" s="17"/>
      <c r="BK14" s="17"/>
      <c r="BL14" s="18"/>
    </row>
    <row r="15" spans="1:65" ht="18" customHeight="1" thickBot="1">
      <c r="A15" s="801" t="s">
        <v>115</v>
      </c>
      <c r="B15" s="802"/>
      <c r="C15" s="802"/>
      <c r="D15" s="803"/>
      <c r="E15" s="804"/>
      <c r="F15" s="805"/>
      <c r="G15" s="805"/>
      <c r="H15" s="805"/>
      <c r="I15" s="805"/>
      <c r="J15" s="805"/>
      <c r="K15" s="805"/>
      <c r="L15" s="805"/>
      <c r="M15" s="805"/>
      <c r="N15" s="805"/>
      <c r="O15" s="805"/>
      <c r="P15" s="805"/>
      <c r="Q15" s="805"/>
      <c r="R15" s="805"/>
      <c r="S15" s="805"/>
      <c r="T15" s="805"/>
      <c r="U15" s="805"/>
      <c r="V15" s="805"/>
      <c r="W15" s="805"/>
      <c r="X15" s="805"/>
      <c r="Y15" s="805"/>
      <c r="Z15" s="805"/>
      <c r="AA15" s="805"/>
      <c r="AB15" s="805"/>
      <c r="AC15" s="805"/>
      <c r="AD15" s="805"/>
      <c r="AE15" s="806"/>
      <c r="AF15" s="162"/>
      <c r="AG15" s="163"/>
      <c r="AH15" s="20" t="s">
        <v>104</v>
      </c>
      <c r="AI15" s="20"/>
      <c r="AJ15" s="21"/>
      <c r="AK15" s="20"/>
      <c r="AL15" s="21" t="s">
        <v>174</v>
      </c>
      <c r="AM15" s="164"/>
      <c r="AN15" s="164"/>
      <c r="AO15" s="164"/>
      <c r="AP15" s="164"/>
      <c r="AQ15" s="164"/>
      <c r="AR15" s="164"/>
      <c r="AS15" s="164"/>
      <c r="AT15" s="164"/>
      <c r="AU15" s="164"/>
      <c r="AV15" s="164"/>
      <c r="AW15" s="164"/>
      <c r="AX15" s="20" t="s">
        <v>175</v>
      </c>
      <c r="AY15" s="21"/>
      <c r="AZ15" s="21"/>
      <c r="BA15" s="22"/>
      <c r="BB15" s="22"/>
      <c r="BC15" s="22"/>
      <c r="BD15" s="22"/>
      <c r="BE15" s="22"/>
      <c r="BF15" s="22"/>
      <c r="BG15" s="22"/>
      <c r="BH15" s="22"/>
      <c r="BI15" s="21"/>
      <c r="BJ15" s="21"/>
      <c r="BK15" s="21"/>
      <c r="BL15" s="23"/>
    </row>
    <row r="16" spans="1:65" ht="15" customHeight="1" thickBot="1">
      <c r="A16" s="807"/>
      <c r="B16" s="213"/>
      <c r="C16" s="213"/>
      <c r="D16" s="636"/>
      <c r="E16" s="370" t="s">
        <v>79</v>
      </c>
      <c r="F16" s="213"/>
      <c r="G16" s="213"/>
      <c r="H16" s="213"/>
      <c r="I16" s="213"/>
      <c r="J16" s="213"/>
      <c r="K16" s="213"/>
      <c r="L16" s="213"/>
      <c r="M16" s="213"/>
      <c r="N16" s="213"/>
      <c r="O16" s="213"/>
      <c r="P16" s="213"/>
      <c r="Q16" s="808" t="s">
        <v>80</v>
      </c>
      <c r="R16" s="213"/>
      <c r="S16" s="213"/>
      <c r="T16" s="213"/>
      <c r="U16" s="213"/>
      <c r="V16" s="213"/>
      <c r="W16" s="213"/>
      <c r="X16" s="213"/>
      <c r="Y16" s="213"/>
      <c r="Z16" s="213"/>
      <c r="AA16" s="213"/>
      <c r="AB16" s="213"/>
      <c r="AC16" s="213"/>
      <c r="AD16" s="809"/>
      <c r="AE16" s="810" t="s">
        <v>81</v>
      </c>
      <c r="AF16" s="269"/>
      <c r="AG16" s="269"/>
      <c r="AH16" s="269"/>
      <c r="AI16" s="269"/>
      <c r="AJ16" s="269"/>
      <c r="AK16" s="269"/>
      <c r="AL16" s="269"/>
      <c r="AM16" s="269"/>
      <c r="AN16" s="269"/>
      <c r="AO16" s="269"/>
      <c r="AP16" s="269"/>
      <c r="AQ16" s="269"/>
      <c r="AR16" s="269"/>
      <c r="AS16" s="269"/>
      <c r="AT16" s="269"/>
      <c r="AU16" s="269"/>
      <c r="AV16" s="269"/>
      <c r="AW16" s="269"/>
      <c r="AX16" s="269"/>
      <c r="AY16" s="500"/>
      <c r="AZ16" s="370" t="s">
        <v>156</v>
      </c>
      <c r="BA16" s="213"/>
      <c r="BB16" s="213"/>
      <c r="BC16" s="213"/>
      <c r="BD16" s="213"/>
      <c r="BE16" s="213"/>
      <c r="BF16" s="213"/>
      <c r="BG16" s="213"/>
      <c r="BH16" s="213"/>
      <c r="BI16" s="213"/>
      <c r="BJ16" s="213"/>
      <c r="BK16" s="213"/>
      <c r="BL16" s="797"/>
    </row>
    <row r="17" spans="1:65" ht="18" customHeight="1">
      <c r="A17" s="798" t="s">
        <v>37</v>
      </c>
      <c r="B17" s="215"/>
      <c r="C17" s="215"/>
      <c r="D17" s="257"/>
      <c r="E17" s="204"/>
      <c r="F17" s="205"/>
      <c r="G17" s="205"/>
      <c r="H17" s="205"/>
      <c r="I17" s="205"/>
      <c r="J17" s="205"/>
      <c r="K17" s="205"/>
      <c r="L17" s="205"/>
      <c r="M17" s="205"/>
      <c r="N17" s="205"/>
      <c r="O17" s="205"/>
      <c r="P17" s="205"/>
      <c r="Q17" s="206"/>
      <c r="R17" s="207"/>
      <c r="S17" s="207"/>
      <c r="T17" s="207"/>
      <c r="U17" s="207"/>
      <c r="V17" s="207"/>
      <c r="W17" s="207"/>
      <c r="X17" s="207"/>
      <c r="Y17" s="207"/>
      <c r="Z17" s="207"/>
      <c r="AA17" s="207"/>
      <c r="AB17" s="207"/>
      <c r="AC17" s="207"/>
      <c r="AD17" s="208"/>
      <c r="AE17" s="209"/>
      <c r="AF17" s="210"/>
      <c r="AG17" s="210"/>
      <c r="AH17" s="210"/>
      <c r="AI17" s="210"/>
      <c r="AJ17" s="210"/>
      <c r="AK17" s="210"/>
      <c r="AL17" s="210"/>
      <c r="AM17" s="210"/>
      <c r="AN17" s="210"/>
      <c r="AO17" s="210"/>
      <c r="AP17" s="210"/>
      <c r="AQ17" s="210"/>
      <c r="AR17" s="210"/>
      <c r="AS17" s="210"/>
      <c r="AT17" s="210"/>
      <c r="AU17" s="210"/>
      <c r="AV17" s="210"/>
      <c r="AW17" s="210"/>
      <c r="AX17" s="210"/>
      <c r="AY17" s="211"/>
      <c r="AZ17" s="799"/>
      <c r="BA17" s="556"/>
      <c r="BB17" s="556"/>
      <c r="BC17" s="556"/>
      <c r="BD17" s="556"/>
      <c r="BE17" s="556"/>
      <c r="BF17" s="556"/>
      <c r="BG17" s="556"/>
      <c r="BH17" s="556"/>
      <c r="BI17" s="556"/>
      <c r="BJ17" s="556"/>
      <c r="BK17" s="556"/>
      <c r="BL17" s="800"/>
      <c r="BM17" s="791" t="s">
        <v>157</v>
      </c>
    </row>
    <row r="18" spans="1:65" ht="18" customHeight="1" thickBot="1">
      <c r="A18" s="792" t="s">
        <v>38</v>
      </c>
      <c r="B18" s="369"/>
      <c r="C18" s="369"/>
      <c r="D18" s="793"/>
      <c r="E18" s="195"/>
      <c r="F18" s="196"/>
      <c r="G18" s="196"/>
      <c r="H18" s="196"/>
      <c r="I18" s="196"/>
      <c r="J18" s="196"/>
      <c r="K18" s="196"/>
      <c r="L18" s="196"/>
      <c r="M18" s="196"/>
      <c r="N18" s="196"/>
      <c r="O18" s="196"/>
      <c r="P18" s="196"/>
      <c r="Q18" s="197"/>
      <c r="R18" s="198"/>
      <c r="S18" s="198"/>
      <c r="T18" s="198"/>
      <c r="U18" s="198"/>
      <c r="V18" s="198"/>
      <c r="W18" s="198"/>
      <c r="X18" s="198"/>
      <c r="Y18" s="198"/>
      <c r="Z18" s="198"/>
      <c r="AA18" s="198"/>
      <c r="AB18" s="198"/>
      <c r="AC18" s="198"/>
      <c r="AD18" s="199"/>
      <c r="AE18" s="197"/>
      <c r="AF18" s="198"/>
      <c r="AG18" s="198"/>
      <c r="AH18" s="198"/>
      <c r="AI18" s="198"/>
      <c r="AJ18" s="198"/>
      <c r="AK18" s="198"/>
      <c r="AL18" s="198"/>
      <c r="AM18" s="198"/>
      <c r="AN18" s="198"/>
      <c r="AO18" s="198"/>
      <c r="AP18" s="198"/>
      <c r="AQ18" s="198"/>
      <c r="AR18" s="198"/>
      <c r="AS18" s="198"/>
      <c r="AT18" s="198"/>
      <c r="AU18" s="198"/>
      <c r="AV18" s="198"/>
      <c r="AW18" s="198"/>
      <c r="AX18" s="198"/>
      <c r="AY18" s="200"/>
      <c r="AZ18" s="794" t="str">
        <f>IF(ISBLANK(AZ17),"↑プルダウンから選択",IF(AZ17="利用あり","利用詳細欄に要記載",""))</f>
        <v>↑プルダウンから選択</v>
      </c>
      <c r="BA18" s="795"/>
      <c r="BB18" s="795"/>
      <c r="BC18" s="795"/>
      <c r="BD18" s="795"/>
      <c r="BE18" s="795"/>
      <c r="BF18" s="795"/>
      <c r="BG18" s="795"/>
      <c r="BH18" s="795"/>
      <c r="BI18" s="795"/>
      <c r="BJ18" s="795"/>
      <c r="BK18" s="795"/>
      <c r="BL18" s="796"/>
      <c r="BM18" s="791"/>
    </row>
    <row r="19" spans="1:65" ht="15" customHeight="1">
      <c r="A19" s="536" t="s">
        <v>82</v>
      </c>
      <c r="B19" s="537"/>
      <c r="C19" s="537"/>
      <c r="D19" s="537"/>
      <c r="E19" s="256" t="s">
        <v>158</v>
      </c>
      <c r="F19" s="215"/>
      <c r="G19" s="257"/>
      <c r="H19" s="258" t="s">
        <v>83</v>
      </c>
      <c r="I19" s="259"/>
      <c r="J19" s="259"/>
      <c r="K19" s="259"/>
      <c r="L19" s="259"/>
      <c r="M19" s="259"/>
      <c r="N19" s="259"/>
      <c r="O19" s="259"/>
      <c r="P19" s="214" t="s">
        <v>159</v>
      </c>
      <c r="Q19" s="215"/>
      <c r="R19" s="215"/>
      <c r="S19" s="215"/>
      <c r="T19" s="215"/>
      <c r="U19" s="215"/>
      <c r="V19" s="215"/>
      <c r="W19" s="215"/>
      <c r="X19" s="258"/>
      <c r="Y19" s="259" t="s">
        <v>160</v>
      </c>
      <c r="Z19" s="259"/>
      <c r="AA19" s="259"/>
      <c r="AB19" s="259"/>
      <c r="AC19" s="259"/>
      <c r="AD19" s="259"/>
      <c r="AE19" s="259"/>
      <c r="AF19" s="259"/>
      <c r="AG19" s="259"/>
      <c r="AH19" s="259"/>
      <c r="AI19" s="790" t="s">
        <v>84</v>
      </c>
      <c r="AJ19" s="790"/>
      <c r="AK19" s="790"/>
      <c r="AL19" s="790"/>
      <c r="AM19" s="790"/>
      <c r="AN19" s="790"/>
      <c r="AO19" s="790"/>
      <c r="AP19" s="790"/>
      <c r="AQ19" s="790"/>
      <c r="AR19" s="214" t="s">
        <v>161</v>
      </c>
      <c r="AS19" s="215"/>
      <c r="AT19" s="215"/>
      <c r="AU19" s="215"/>
      <c r="AV19" s="215"/>
      <c r="AW19" s="215"/>
      <c r="AX19" s="215"/>
      <c r="AY19" s="215"/>
      <c r="AZ19" s="215"/>
      <c r="BA19" s="215"/>
      <c r="BB19" s="215"/>
      <c r="BC19" s="215"/>
      <c r="BD19" s="215"/>
      <c r="BE19" s="215"/>
      <c r="BF19" s="215"/>
      <c r="BG19" s="215"/>
      <c r="BH19" s="215"/>
      <c r="BI19" s="215"/>
      <c r="BJ19" s="215"/>
      <c r="BK19" s="215"/>
      <c r="BL19" s="216"/>
    </row>
    <row r="20" spans="1:65" ht="28.5" customHeight="1">
      <c r="A20" s="786">
        <v>1</v>
      </c>
      <c r="B20" s="233"/>
      <c r="C20" s="233"/>
      <c r="D20" s="543"/>
      <c r="E20" s="223"/>
      <c r="F20" s="153"/>
      <c r="G20" s="154"/>
      <c r="H20" s="227"/>
      <c r="I20" s="228"/>
      <c r="J20" s="228"/>
      <c r="K20" s="228"/>
      <c r="L20" s="228"/>
      <c r="M20" s="228"/>
      <c r="N20" s="228"/>
      <c r="O20" s="229"/>
      <c r="P20" s="233"/>
      <c r="Q20" s="233"/>
      <c r="R20" s="233"/>
      <c r="S20" s="233"/>
      <c r="T20" s="233"/>
      <c r="U20" s="233"/>
      <c r="V20" s="233"/>
      <c r="W20" s="233"/>
      <c r="X20" s="234"/>
      <c r="Y20" s="237"/>
      <c r="Z20" s="238"/>
      <c r="AA20" s="238"/>
      <c r="AB20" s="238"/>
      <c r="AC20" s="238"/>
      <c r="AD20" s="238"/>
      <c r="AE20" s="238"/>
      <c r="AF20" s="238"/>
      <c r="AG20" s="238"/>
      <c r="AH20" s="239"/>
      <c r="AI20" s="243"/>
      <c r="AJ20" s="233"/>
      <c r="AK20" s="233"/>
      <c r="AL20" s="233"/>
      <c r="AM20" s="233"/>
      <c r="AN20" s="233"/>
      <c r="AO20" s="233"/>
      <c r="AP20" s="233"/>
      <c r="AQ20" s="234"/>
      <c r="AR20" s="245"/>
      <c r="AS20" s="246"/>
      <c r="AT20" s="246"/>
      <c r="AU20" s="246"/>
      <c r="AV20" s="246"/>
      <c r="AW20" s="246"/>
      <c r="AX20" s="246"/>
      <c r="AY20" s="246"/>
      <c r="AZ20" s="246"/>
      <c r="BA20" s="246"/>
      <c r="BB20" s="246"/>
      <c r="BC20" s="246"/>
      <c r="BD20" s="246"/>
      <c r="BE20" s="246"/>
      <c r="BF20" s="246"/>
      <c r="BG20" s="246"/>
      <c r="BH20" s="246"/>
      <c r="BI20" s="246"/>
      <c r="BJ20" s="246"/>
      <c r="BK20" s="246"/>
      <c r="BL20" s="247"/>
      <c r="BM20" s="11" t="s">
        <v>259</v>
      </c>
    </row>
    <row r="21" spans="1:65" ht="13.5" customHeight="1">
      <c r="A21" s="788"/>
      <c r="B21" s="235"/>
      <c r="C21" s="235"/>
      <c r="D21" s="789"/>
      <c r="E21" s="224"/>
      <c r="F21" s="225"/>
      <c r="G21" s="226"/>
      <c r="H21" s="230"/>
      <c r="I21" s="231"/>
      <c r="J21" s="231"/>
      <c r="K21" s="231"/>
      <c r="L21" s="231"/>
      <c r="M21" s="231"/>
      <c r="N21" s="231"/>
      <c r="O21" s="232"/>
      <c r="P21" s="235"/>
      <c r="Q21" s="235"/>
      <c r="R21" s="235"/>
      <c r="S21" s="235"/>
      <c r="T21" s="235"/>
      <c r="U21" s="235"/>
      <c r="V21" s="235"/>
      <c r="W21" s="235"/>
      <c r="X21" s="236"/>
      <c r="Y21" s="240"/>
      <c r="Z21" s="241"/>
      <c r="AA21" s="241"/>
      <c r="AB21" s="241"/>
      <c r="AC21" s="241"/>
      <c r="AD21" s="241"/>
      <c r="AE21" s="241"/>
      <c r="AF21" s="241"/>
      <c r="AG21" s="241"/>
      <c r="AH21" s="242"/>
      <c r="AI21" s="244"/>
      <c r="AJ21" s="235"/>
      <c r="AK21" s="235"/>
      <c r="AL21" s="235"/>
      <c r="AM21" s="235"/>
      <c r="AN21" s="235"/>
      <c r="AO21" s="235"/>
      <c r="AP21" s="235"/>
      <c r="AQ21" s="236"/>
      <c r="AR21" s="248" t="s">
        <v>177</v>
      </c>
      <c r="AS21" s="249"/>
      <c r="AT21" s="249"/>
      <c r="AU21" s="249"/>
      <c r="AV21" s="249"/>
      <c r="AW21" s="249"/>
      <c r="AX21" s="249"/>
      <c r="AY21" s="249"/>
      <c r="AZ21" s="249"/>
      <c r="BA21" s="249"/>
      <c r="BB21" s="249"/>
      <c r="BC21" s="249"/>
      <c r="BD21" s="250"/>
      <c r="BE21" s="251" t="s">
        <v>178</v>
      </c>
      <c r="BF21" s="252"/>
      <c r="BG21" s="252"/>
      <c r="BH21" s="253"/>
      <c r="BI21" s="262" t="s">
        <v>178</v>
      </c>
      <c r="BJ21" s="262"/>
      <c r="BK21" s="262"/>
      <c r="BL21" s="263"/>
      <c r="BM21" s="100"/>
    </row>
    <row r="22" spans="1:65" ht="28.5" customHeight="1">
      <c r="A22" s="786">
        <v>2</v>
      </c>
      <c r="B22" s="233"/>
      <c r="C22" s="233"/>
      <c r="D22" s="543"/>
      <c r="E22" s="223"/>
      <c r="F22" s="153"/>
      <c r="G22" s="154"/>
      <c r="H22" s="227"/>
      <c r="I22" s="228"/>
      <c r="J22" s="228"/>
      <c r="K22" s="228"/>
      <c r="L22" s="228"/>
      <c r="M22" s="228"/>
      <c r="N22" s="228"/>
      <c r="O22" s="229"/>
      <c r="P22" s="233"/>
      <c r="Q22" s="233"/>
      <c r="R22" s="233"/>
      <c r="S22" s="233"/>
      <c r="T22" s="233"/>
      <c r="U22" s="233"/>
      <c r="V22" s="233"/>
      <c r="W22" s="233"/>
      <c r="X22" s="234"/>
      <c r="Y22" s="237"/>
      <c r="Z22" s="238"/>
      <c r="AA22" s="238"/>
      <c r="AB22" s="238"/>
      <c r="AC22" s="238"/>
      <c r="AD22" s="238"/>
      <c r="AE22" s="238"/>
      <c r="AF22" s="238"/>
      <c r="AG22" s="238"/>
      <c r="AH22" s="239"/>
      <c r="AI22" s="243"/>
      <c r="AJ22" s="233"/>
      <c r="AK22" s="233"/>
      <c r="AL22" s="233"/>
      <c r="AM22" s="233"/>
      <c r="AN22" s="233"/>
      <c r="AO22" s="233"/>
      <c r="AP22" s="233"/>
      <c r="AQ22" s="234"/>
      <c r="AR22" s="245"/>
      <c r="AS22" s="246"/>
      <c r="AT22" s="246"/>
      <c r="AU22" s="246"/>
      <c r="AV22" s="246"/>
      <c r="AW22" s="246"/>
      <c r="AX22" s="246"/>
      <c r="AY22" s="246"/>
      <c r="AZ22" s="246"/>
      <c r="BA22" s="246"/>
      <c r="BB22" s="246"/>
      <c r="BC22" s="246"/>
      <c r="BD22" s="246"/>
      <c r="BE22" s="246"/>
      <c r="BF22" s="246"/>
      <c r="BG22" s="246"/>
      <c r="BH22" s="246"/>
      <c r="BI22" s="246"/>
      <c r="BJ22" s="246"/>
      <c r="BK22" s="246"/>
      <c r="BL22" s="247"/>
      <c r="BM22" s="100"/>
    </row>
    <row r="23" spans="1:65" ht="13.5" customHeight="1">
      <c r="A23" s="788"/>
      <c r="B23" s="235"/>
      <c r="C23" s="235"/>
      <c r="D23" s="789"/>
      <c r="E23" s="224"/>
      <c r="F23" s="225"/>
      <c r="G23" s="226"/>
      <c r="H23" s="230"/>
      <c r="I23" s="231"/>
      <c r="J23" s="231"/>
      <c r="K23" s="231"/>
      <c r="L23" s="231"/>
      <c r="M23" s="231"/>
      <c r="N23" s="231"/>
      <c r="O23" s="232"/>
      <c r="P23" s="235"/>
      <c r="Q23" s="235"/>
      <c r="R23" s="235"/>
      <c r="S23" s="235"/>
      <c r="T23" s="235"/>
      <c r="U23" s="235"/>
      <c r="V23" s="235"/>
      <c r="W23" s="235"/>
      <c r="X23" s="236"/>
      <c r="Y23" s="240"/>
      <c r="Z23" s="241"/>
      <c r="AA23" s="241"/>
      <c r="AB23" s="241"/>
      <c r="AC23" s="241"/>
      <c r="AD23" s="241"/>
      <c r="AE23" s="241"/>
      <c r="AF23" s="241"/>
      <c r="AG23" s="241"/>
      <c r="AH23" s="242"/>
      <c r="AI23" s="244"/>
      <c r="AJ23" s="235"/>
      <c r="AK23" s="235"/>
      <c r="AL23" s="235"/>
      <c r="AM23" s="235"/>
      <c r="AN23" s="235"/>
      <c r="AO23" s="235"/>
      <c r="AP23" s="235"/>
      <c r="AQ23" s="236"/>
      <c r="AR23" s="248" t="s">
        <v>177</v>
      </c>
      <c r="AS23" s="249"/>
      <c r="AT23" s="249"/>
      <c r="AU23" s="249"/>
      <c r="AV23" s="249"/>
      <c r="AW23" s="249"/>
      <c r="AX23" s="249"/>
      <c r="AY23" s="249"/>
      <c r="AZ23" s="249"/>
      <c r="BA23" s="249"/>
      <c r="BB23" s="249"/>
      <c r="BC23" s="249"/>
      <c r="BD23" s="250"/>
      <c r="BE23" s="251" t="s">
        <v>178</v>
      </c>
      <c r="BF23" s="252"/>
      <c r="BG23" s="252"/>
      <c r="BH23" s="253"/>
      <c r="BI23" s="262" t="s">
        <v>178</v>
      </c>
      <c r="BJ23" s="262"/>
      <c r="BK23" s="262"/>
      <c r="BL23" s="263"/>
      <c r="BM23" s="101"/>
    </row>
    <row r="24" spans="1:65" ht="28.5" customHeight="1">
      <c r="A24" s="786">
        <v>3</v>
      </c>
      <c r="B24" s="233"/>
      <c r="C24" s="233"/>
      <c r="D24" s="543"/>
      <c r="E24" s="223"/>
      <c r="F24" s="153"/>
      <c r="G24" s="154"/>
      <c r="H24" s="227"/>
      <c r="I24" s="228"/>
      <c r="J24" s="228"/>
      <c r="K24" s="228"/>
      <c r="L24" s="228"/>
      <c r="M24" s="228"/>
      <c r="N24" s="228"/>
      <c r="O24" s="229"/>
      <c r="P24" s="233"/>
      <c r="Q24" s="233"/>
      <c r="R24" s="233"/>
      <c r="S24" s="233"/>
      <c r="T24" s="233"/>
      <c r="U24" s="233"/>
      <c r="V24" s="233"/>
      <c r="W24" s="233"/>
      <c r="X24" s="234"/>
      <c r="Y24" s="237"/>
      <c r="Z24" s="238"/>
      <c r="AA24" s="238"/>
      <c r="AB24" s="238"/>
      <c r="AC24" s="238"/>
      <c r="AD24" s="238"/>
      <c r="AE24" s="238"/>
      <c r="AF24" s="238"/>
      <c r="AG24" s="238"/>
      <c r="AH24" s="239"/>
      <c r="AI24" s="243"/>
      <c r="AJ24" s="233"/>
      <c r="AK24" s="233"/>
      <c r="AL24" s="233"/>
      <c r="AM24" s="233"/>
      <c r="AN24" s="233"/>
      <c r="AO24" s="233"/>
      <c r="AP24" s="233"/>
      <c r="AQ24" s="234"/>
      <c r="AR24" s="245"/>
      <c r="AS24" s="246"/>
      <c r="AT24" s="246"/>
      <c r="AU24" s="246"/>
      <c r="AV24" s="246"/>
      <c r="AW24" s="246"/>
      <c r="AX24" s="246"/>
      <c r="AY24" s="246"/>
      <c r="AZ24" s="246"/>
      <c r="BA24" s="246"/>
      <c r="BB24" s="246"/>
      <c r="BC24" s="246"/>
      <c r="BD24" s="246"/>
      <c r="BE24" s="246"/>
      <c r="BF24" s="246"/>
      <c r="BG24" s="246"/>
      <c r="BH24" s="246"/>
      <c r="BI24" s="246"/>
      <c r="BJ24" s="246"/>
      <c r="BK24" s="246"/>
      <c r="BL24" s="247"/>
    </row>
    <row r="25" spans="1:65" ht="13.5" customHeight="1">
      <c r="A25" s="788"/>
      <c r="B25" s="235"/>
      <c r="C25" s="235"/>
      <c r="D25" s="789"/>
      <c r="E25" s="224"/>
      <c r="F25" s="225"/>
      <c r="G25" s="226"/>
      <c r="H25" s="230"/>
      <c r="I25" s="231"/>
      <c r="J25" s="231"/>
      <c r="K25" s="231"/>
      <c r="L25" s="231"/>
      <c r="M25" s="231"/>
      <c r="N25" s="231"/>
      <c r="O25" s="232"/>
      <c r="P25" s="235"/>
      <c r="Q25" s="235"/>
      <c r="R25" s="235"/>
      <c r="S25" s="235"/>
      <c r="T25" s="235"/>
      <c r="U25" s="235"/>
      <c r="V25" s="235"/>
      <c r="W25" s="235"/>
      <c r="X25" s="236"/>
      <c r="Y25" s="240"/>
      <c r="Z25" s="241"/>
      <c r="AA25" s="241"/>
      <c r="AB25" s="241"/>
      <c r="AC25" s="241"/>
      <c r="AD25" s="241"/>
      <c r="AE25" s="241"/>
      <c r="AF25" s="241"/>
      <c r="AG25" s="241"/>
      <c r="AH25" s="242"/>
      <c r="AI25" s="244"/>
      <c r="AJ25" s="235"/>
      <c r="AK25" s="235"/>
      <c r="AL25" s="235"/>
      <c r="AM25" s="235"/>
      <c r="AN25" s="235"/>
      <c r="AO25" s="235"/>
      <c r="AP25" s="235"/>
      <c r="AQ25" s="236"/>
      <c r="AR25" s="248" t="s">
        <v>177</v>
      </c>
      <c r="AS25" s="249"/>
      <c r="AT25" s="249"/>
      <c r="AU25" s="249"/>
      <c r="AV25" s="249"/>
      <c r="AW25" s="249"/>
      <c r="AX25" s="249"/>
      <c r="AY25" s="249"/>
      <c r="AZ25" s="249"/>
      <c r="BA25" s="249"/>
      <c r="BB25" s="249"/>
      <c r="BC25" s="249"/>
      <c r="BD25" s="250"/>
      <c r="BE25" s="251" t="s">
        <v>178</v>
      </c>
      <c r="BF25" s="252"/>
      <c r="BG25" s="252"/>
      <c r="BH25" s="253"/>
      <c r="BI25" s="262" t="s">
        <v>178</v>
      </c>
      <c r="BJ25" s="262"/>
      <c r="BK25" s="262"/>
      <c r="BL25" s="263"/>
    </row>
    <row r="26" spans="1:65" ht="28.5" customHeight="1">
      <c r="A26" s="786">
        <v>4</v>
      </c>
      <c r="B26" s="233"/>
      <c r="C26" s="233"/>
      <c r="D26" s="543"/>
      <c r="E26" s="223"/>
      <c r="F26" s="153"/>
      <c r="G26" s="154"/>
      <c r="H26" s="227"/>
      <c r="I26" s="228"/>
      <c r="J26" s="228"/>
      <c r="K26" s="228"/>
      <c r="L26" s="228"/>
      <c r="M26" s="228"/>
      <c r="N26" s="228"/>
      <c r="O26" s="229"/>
      <c r="P26" s="233"/>
      <c r="Q26" s="233"/>
      <c r="R26" s="233"/>
      <c r="S26" s="233"/>
      <c r="T26" s="233"/>
      <c r="U26" s="233"/>
      <c r="V26" s="233"/>
      <c r="W26" s="233"/>
      <c r="X26" s="234"/>
      <c r="Y26" s="237"/>
      <c r="Z26" s="238"/>
      <c r="AA26" s="238"/>
      <c r="AB26" s="238"/>
      <c r="AC26" s="238"/>
      <c r="AD26" s="238"/>
      <c r="AE26" s="238"/>
      <c r="AF26" s="238"/>
      <c r="AG26" s="238"/>
      <c r="AH26" s="239"/>
      <c r="AI26" s="243"/>
      <c r="AJ26" s="233"/>
      <c r="AK26" s="233"/>
      <c r="AL26" s="233"/>
      <c r="AM26" s="233"/>
      <c r="AN26" s="233"/>
      <c r="AO26" s="233"/>
      <c r="AP26" s="233"/>
      <c r="AQ26" s="234"/>
      <c r="AR26" s="245"/>
      <c r="AS26" s="246"/>
      <c r="AT26" s="246"/>
      <c r="AU26" s="246"/>
      <c r="AV26" s="246"/>
      <c r="AW26" s="246"/>
      <c r="AX26" s="246"/>
      <c r="AY26" s="246"/>
      <c r="AZ26" s="246"/>
      <c r="BA26" s="246"/>
      <c r="BB26" s="246"/>
      <c r="BC26" s="246"/>
      <c r="BD26" s="246"/>
      <c r="BE26" s="246"/>
      <c r="BF26" s="246"/>
      <c r="BG26" s="246"/>
      <c r="BH26" s="246"/>
      <c r="BI26" s="246"/>
      <c r="BJ26" s="246"/>
      <c r="BK26" s="246"/>
      <c r="BL26" s="247"/>
    </row>
    <row r="27" spans="1:65" ht="13.5" customHeight="1">
      <c r="A27" s="788"/>
      <c r="B27" s="235"/>
      <c r="C27" s="235"/>
      <c r="D27" s="789"/>
      <c r="E27" s="224"/>
      <c r="F27" s="225"/>
      <c r="G27" s="226"/>
      <c r="H27" s="230"/>
      <c r="I27" s="231"/>
      <c r="J27" s="231"/>
      <c r="K27" s="231"/>
      <c r="L27" s="231"/>
      <c r="M27" s="231"/>
      <c r="N27" s="231"/>
      <c r="O27" s="232"/>
      <c r="P27" s="235"/>
      <c r="Q27" s="235"/>
      <c r="R27" s="235"/>
      <c r="S27" s="235"/>
      <c r="T27" s="235"/>
      <c r="U27" s="235"/>
      <c r="V27" s="235"/>
      <c r="W27" s="235"/>
      <c r="X27" s="236"/>
      <c r="Y27" s="240"/>
      <c r="Z27" s="241"/>
      <c r="AA27" s="241"/>
      <c r="AB27" s="241"/>
      <c r="AC27" s="241"/>
      <c r="AD27" s="241"/>
      <c r="AE27" s="241"/>
      <c r="AF27" s="241"/>
      <c r="AG27" s="241"/>
      <c r="AH27" s="242"/>
      <c r="AI27" s="244"/>
      <c r="AJ27" s="235"/>
      <c r="AK27" s="235"/>
      <c r="AL27" s="235"/>
      <c r="AM27" s="235"/>
      <c r="AN27" s="235"/>
      <c r="AO27" s="235"/>
      <c r="AP27" s="235"/>
      <c r="AQ27" s="236"/>
      <c r="AR27" s="248" t="s">
        <v>177</v>
      </c>
      <c r="AS27" s="249"/>
      <c r="AT27" s="249"/>
      <c r="AU27" s="249"/>
      <c r="AV27" s="249"/>
      <c r="AW27" s="249"/>
      <c r="AX27" s="249"/>
      <c r="AY27" s="249"/>
      <c r="AZ27" s="249"/>
      <c r="BA27" s="249"/>
      <c r="BB27" s="249"/>
      <c r="BC27" s="249"/>
      <c r="BD27" s="250"/>
      <c r="BE27" s="251" t="s">
        <v>178</v>
      </c>
      <c r="BF27" s="252"/>
      <c r="BG27" s="252"/>
      <c r="BH27" s="253"/>
      <c r="BI27" s="262" t="s">
        <v>178</v>
      </c>
      <c r="BJ27" s="262"/>
      <c r="BK27" s="262"/>
      <c r="BL27" s="263"/>
    </row>
    <row r="28" spans="1:65" ht="28.5" customHeight="1">
      <c r="A28" s="786">
        <v>5</v>
      </c>
      <c r="B28" s="233"/>
      <c r="C28" s="233"/>
      <c r="D28" s="543"/>
      <c r="E28" s="223"/>
      <c r="F28" s="153"/>
      <c r="G28" s="154"/>
      <c r="H28" s="227"/>
      <c r="I28" s="228"/>
      <c r="J28" s="228"/>
      <c r="K28" s="228"/>
      <c r="L28" s="228"/>
      <c r="M28" s="228"/>
      <c r="N28" s="228"/>
      <c r="O28" s="229"/>
      <c r="P28" s="233"/>
      <c r="Q28" s="233"/>
      <c r="R28" s="233"/>
      <c r="S28" s="233"/>
      <c r="T28" s="233"/>
      <c r="U28" s="233"/>
      <c r="V28" s="233"/>
      <c r="W28" s="233"/>
      <c r="X28" s="234"/>
      <c r="Y28" s="237"/>
      <c r="Z28" s="238"/>
      <c r="AA28" s="238"/>
      <c r="AB28" s="238"/>
      <c r="AC28" s="238"/>
      <c r="AD28" s="238"/>
      <c r="AE28" s="238"/>
      <c r="AF28" s="238"/>
      <c r="AG28" s="238"/>
      <c r="AH28" s="239"/>
      <c r="AI28" s="243"/>
      <c r="AJ28" s="233"/>
      <c r="AK28" s="233"/>
      <c r="AL28" s="233"/>
      <c r="AM28" s="233"/>
      <c r="AN28" s="233"/>
      <c r="AO28" s="233"/>
      <c r="AP28" s="233"/>
      <c r="AQ28" s="234"/>
      <c r="AR28" s="245"/>
      <c r="AS28" s="246"/>
      <c r="AT28" s="246"/>
      <c r="AU28" s="246"/>
      <c r="AV28" s="246"/>
      <c r="AW28" s="246"/>
      <c r="AX28" s="246"/>
      <c r="AY28" s="246"/>
      <c r="AZ28" s="246"/>
      <c r="BA28" s="246"/>
      <c r="BB28" s="246"/>
      <c r="BC28" s="246"/>
      <c r="BD28" s="246"/>
      <c r="BE28" s="246"/>
      <c r="BF28" s="246"/>
      <c r="BG28" s="246"/>
      <c r="BH28" s="246"/>
      <c r="BI28" s="246"/>
      <c r="BJ28" s="246"/>
      <c r="BK28" s="246"/>
      <c r="BL28" s="247"/>
    </row>
    <row r="29" spans="1:65" ht="13.5" customHeight="1" thickBot="1">
      <c r="A29" s="787"/>
      <c r="B29" s="290"/>
      <c r="C29" s="290"/>
      <c r="D29" s="619"/>
      <c r="E29" s="284"/>
      <c r="F29" s="285"/>
      <c r="G29" s="286"/>
      <c r="H29" s="287"/>
      <c r="I29" s="288"/>
      <c r="J29" s="288"/>
      <c r="K29" s="288"/>
      <c r="L29" s="288"/>
      <c r="M29" s="288"/>
      <c r="N29" s="288"/>
      <c r="O29" s="289"/>
      <c r="P29" s="290"/>
      <c r="Q29" s="290"/>
      <c r="R29" s="290"/>
      <c r="S29" s="290"/>
      <c r="T29" s="290"/>
      <c r="U29" s="290"/>
      <c r="V29" s="290"/>
      <c r="W29" s="290"/>
      <c r="X29" s="291"/>
      <c r="Y29" s="292"/>
      <c r="Z29" s="293"/>
      <c r="AA29" s="293"/>
      <c r="AB29" s="293"/>
      <c r="AC29" s="293"/>
      <c r="AD29" s="293"/>
      <c r="AE29" s="293"/>
      <c r="AF29" s="293"/>
      <c r="AG29" s="293"/>
      <c r="AH29" s="294"/>
      <c r="AI29" s="295"/>
      <c r="AJ29" s="290"/>
      <c r="AK29" s="290"/>
      <c r="AL29" s="290"/>
      <c r="AM29" s="290"/>
      <c r="AN29" s="290"/>
      <c r="AO29" s="290"/>
      <c r="AP29" s="290"/>
      <c r="AQ29" s="291"/>
      <c r="AR29" s="296" t="s">
        <v>177</v>
      </c>
      <c r="AS29" s="297"/>
      <c r="AT29" s="297"/>
      <c r="AU29" s="297"/>
      <c r="AV29" s="297"/>
      <c r="AW29" s="297"/>
      <c r="AX29" s="297"/>
      <c r="AY29" s="297"/>
      <c r="AZ29" s="297"/>
      <c r="BA29" s="297"/>
      <c r="BB29" s="297"/>
      <c r="BC29" s="297"/>
      <c r="BD29" s="298"/>
      <c r="BE29" s="299" t="s">
        <v>178</v>
      </c>
      <c r="BF29" s="300"/>
      <c r="BG29" s="300"/>
      <c r="BH29" s="301"/>
      <c r="BI29" s="273" t="s">
        <v>178</v>
      </c>
      <c r="BJ29" s="273"/>
      <c r="BK29" s="273"/>
      <c r="BL29" s="274"/>
    </row>
    <row r="30" spans="1:65" ht="18" customHeight="1" thickBot="1">
      <c r="A30" s="275" t="s">
        <v>162</v>
      </c>
      <c r="B30" s="276"/>
      <c r="C30" s="276"/>
      <c r="D30" s="276"/>
      <c r="E30" s="276"/>
      <c r="F30" s="276"/>
      <c r="G30" s="276"/>
      <c r="H30" s="276"/>
      <c r="I30" s="276"/>
      <c r="J30" s="276"/>
      <c r="K30" s="276"/>
      <c r="L30" s="276"/>
      <c r="M30" s="276"/>
      <c r="N30" s="276"/>
      <c r="O30" s="276"/>
      <c r="P30" s="276"/>
      <c r="Q30" s="276"/>
      <c r="R30" s="276"/>
      <c r="S30" s="276"/>
      <c r="T30" s="276"/>
      <c r="U30" s="276"/>
      <c r="V30" s="277"/>
      <c r="X30" s="24"/>
      <c r="Y30" s="24" t="s">
        <v>179</v>
      </c>
      <c r="Z30" s="24"/>
      <c r="AA30" s="24"/>
      <c r="AB30" s="24"/>
      <c r="AC30" s="24"/>
      <c r="AD30" s="24"/>
      <c r="AE30" s="24"/>
      <c r="AF30" s="22"/>
      <c r="AG30" s="24"/>
      <c r="AH30" s="24" t="s">
        <v>180</v>
      </c>
      <c r="AI30" s="24"/>
      <c r="AJ30" s="24" t="s">
        <v>163</v>
      </c>
      <c r="AK30" s="24"/>
      <c r="AL30" s="24"/>
      <c r="AM30" s="24"/>
      <c r="AN30" s="24"/>
      <c r="AO30" s="24"/>
      <c r="AP30" s="269" t="s">
        <v>260</v>
      </c>
      <c r="AQ30" s="269"/>
      <c r="AR30" s="269"/>
      <c r="AS30" s="269"/>
      <c r="AT30" s="269"/>
      <c r="AU30" s="269"/>
      <c r="AV30" s="269"/>
      <c r="AW30" s="269"/>
      <c r="AX30" s="269"/>
      <c r="AY30" s="24" t="s">
        <v>139</v>
      </c>
      <c r="AZ30" s="24"/>
      <c r="BA30" s="24"/>
      <c r="BB30" s="24"/>
      <c r="BC30" s="24"/>
      <c r="BD30" s="24"/>
      <c r="BE30" s="24"/>
      <c r="BF30" s="24"/>
      <c r="BG30" s="24"/>
      <c r="BH30" s="24"/>
      <c r="BI30" s="24"/>
      <c r="BJ30" s="24"/>
      <c r="BK30" s="24"/>
      <c r="BL30" s="25"/>
      <c r="BM30" s="100"/>
    </row>
    <row r="31" spans="1:65" ht="18" customHeight="1" thickBot="1">
      <c r="A31" s="783" t="s">
        <v>164</v>
      </c>
      <c r="B31" s="784"/>
      <c r="C31" s="784"/>
      <c r="D31" s="784"/>
      <c r="E31" s="784"/>
      <c r="F31" s="784"/>
      <c r="G31" s="784"/>
      <c r="H31" s="784"/>
      <c r="I31" s="784"/>
      <c r="J31" s="784"/>
      <c r="K31" s="784"/>
      <c r="L31" s="784"/>
      <c r="M31" s="785"/>
      <c r="N31" s="213"/>
      <c r="O31" s="213"/>
      <c r="P31" s="24" t="s">
        <v>181</v>
      </c>
      <c r="Q31" s="26"/>
      <c r="R31" s="24"/>
      <c r="S31" s="24"/>
      <c r="T31" s="24"/>
      <c r="U31" s="24"/>
      <c r="V31" s="24"/>
      <c r="W31" s="269"/>
      <c r="X31" s="269"/>
      <c r="Y31" s="24" t="s">
        <v>182</v>
      </c>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7"/>
      <c r="BJ31" s="27"/>
      <c r="BK31" s="27"/>
      <c r="BL31" s="28"/>
      <c r="BM31" s="101"/>
    </row>
    <row r="32" spans="1:65" ht="18" customHeight="1" thickBot="1">
      <c r="A32" s="270" t="s">
        <v>165</v>
      </c>
      <c r="B32" s="271"/>
      <c r="C32" s="271"/>
      <c r="D32" s="271"/>
      <c r="E32" s="271"/>
      <c r="F32" s="271"/>
      <c r="G32" s="271"/>
      <c r="H32" s="271"/>
      <c r="I32" s="271"/>
      <c r="J32" s="271"/>
      <c r="K32" s="271"/>
      <c r="L32" s="271"/>
      <c r="M32" s="272"/>
      <c r="N32" s="269"/>
      <c r="O32" s="269"/>
      <c r="P32" s="24" t="s">
        <v>179</v>
      </c>
      <c r="Q32" s="26"/>
      <c r="R32" s="24"/>
      <c r="S32" s="24"/>
      <c r="T32" s="24"/>
      <c r="U32" s="24"/>
      <c r="V32" s="24"/>
      <c r="W32" s="269"/>
      <c r="X32" s="269"/>
      <c r="Y32" s="24" t="s">
        <v>180</v>
      </c>
      <c r="Z32" s="24"/>
      <c r="AA32" s="24"/>
      <c r="AB32" s="24" t="s">
        <v>183</v>
      </c>
      <c r="AC32" s="269"/>
      <c r="AD32" s="269"/>
      <c r="AE32" s="269"/>
      <c r="AF32" s="269"/>
      <c r="AG32" s="269"/>
      <c r="AH32" s="269"/>
      <c r="AI32" s="269"/>
      <c r="AJ32" s="269"/>
      <c r="AK32" s="269"/>
      <c r="AL32" s="269"/>
      <c r="AM32" s="269"/>
      <c r="AN32" s="269"/>
      <c r="AO32" s="269"/>
      <c r="AP32" s="269"/>
      <c r="AQ32" s="269"/>
      <c r="AR32" s="269"/>
      <c r="AS32" s="269"/>
      <c r="AT32" s="269"/>
      <c r="AU32" s="24" t="s">
        <v>184</v>
      </c>
      <c r="AV32" s="24"/>
      <c r="AW32" s="24"/>
      <c r="AX32" s="24"/>
      <c r="AY32" s="24"/>
      <c r="AZ32" s="24"/>
      <c r="BA32" s="24"/>
      <c r="BB32" s="24"/>
      <c r="BC32" s="24"/>
      <c r="BD32" s="24"/>
      <c r="BE32" s="24"/>
      <c r="BF32" s="24"/>
      <c r="BG32" s="24"/>
      <c r="BH32" s="24"/>
      <c r="BI32" s="27"/>
      <c r="BJ32" s="27"/>
      <c r="BK32" s="27"/>
      <c r="BL32" s="28"/>
    </row>
    <row r="33" spans="1:65" ht="18" customHeight="1" thickBot="1">
      <c r="A33" s="270" t="s">
        <v>166</v>
      </c>
      <c r="B33" s="271"/>
      <c r="C33" s="271"/>
      <c r="D33" s="271"/>
      <c r="E33" s="271"/>
      <c r="F33" s="271"/>
      <c r="G33" s="271"/>
      <c r="H33" s="271"/>
      <c r="I33" s="271"/>
      <c r="J33" s="271"/>
      <c r="K33" s="271"/>
      <c r="L33" s="271"/>
      <c r="M33" s="272"/>
      <c r="N33" s="269"/>
      <c r="O33" s="269"/>
      <c r="P33" s="24" t="s">
        <v>179</v>
      </c>
      <c r="Q33" s="26"/>
      <c r="R33" s="24"/>
      <c r="S33" s="24"/>
      <c r="T33" s="24"/>
      <c r="U33" s="24"/>
      <c r="V33" s="24"/>
      <c r="W33" s="269"/>
      <c r="X33" s="269"/>
      <c r="Y33" s="24" t="s">
        <v>180</v>
      </c>
      <c r="Z33" s="24"/>
      <c r="AA33" s="24"/>
      <c r="AB33" s="24"/>
      <c r="AC33" s="24"/>
      <c r="AD33" s="24"/>
      <c r="AE33" s="24"/>
      <c r="AF33" s="24"/>
      <c r="AG33" s="29"/>
      <c r="AH33" s="29"/>
      <c r="AI33" s="29"/>
      <c r="AJ33" s="29"/>
      <c r="AK33" s="29"/>
      <c r="AL33" s="29"/>
      <c r="AM33" s="29"/>
      <c r="AN33" s="29"/>
      <c r="AO33" s="29"/>
      <c r="AP33" s="29"/>
      <c r="AQ33" s="29"/>
      <c r="AR33" s="29"/>
      <c r="AS33" s="29"/>
      <c r="AT33" s="24"/>
      <c r="AU33" s="24"/>
      <c r="AV33" s="24"/>
      <c r="AW33" s="24"/>
      <c r="AX33" s="26"/>
      <c r="AY33" s="24"/>
      <c r="AZ33" s="24"/>
      <c r="BA33" s="24"/>
      <c r="BB33" s="24"/>
      <c r="BC33" s="24"/>
      <c r="BD33" s="24"/>
      <c r="BE33" s="24"/>
      <c r="BF33" s="24"/>
      <c r="BG33" s="24"/>
      <c r="BH33" s="24"/>
      <c r="BI33" s="27"/>
      <c r="BJ33" s="27"/>
      <c r="BK33" s="27"/>
      <c r="BL33" s="28"/>
    </row>
    <row r="34" spans="1:65" ht="18" customHeight="1" thickBot="1">
      <c r="A34" s="270" t="s">
        <v>167</v>
      </c>
      <c r="B34" s="271"/>
      <c r="C34" s="271"/>
      <c r="D34" s="271"/>
      <c r="E34" s="271"/>
      <c r="F34" s="271"/>
      <c r="G34" s="271"/>
      <c r="H34" s="271"/>
      <c r="I34" s="271"/>
      <c r="J34" s="271"/>
      <c r="K34" s="271"/>
      <c r="L34" s="271"/>
      <c r="M34" s="272"/>
      <c r="N34" s="269"/>
      <c r="O34" s="269"/>
      <c r="P34" s="24" t="s">
        <v>179</v>
      </c>
      <c r="Q34" s="26"/>
      <c r="R34" s="24"/>
      <c r="S34" s="24"/>
      <c r="T34" s="24"/>
      <c r="U34" s="24"/>
      <c r="V34" s="24"/>
      <c r="W34" s="269"/>
      <c r="X34" s="269"/>
      <c r="Y34" s="24" t="s">
        <v>180</v>
      </c>
      <c r="Z34" s="24"/>
      <c r="AA34" s="24"/>
      <c r="AB34" s="24" t="s">
        <v>105</v>
      </c>
      <c r="AC34" s="29"/>
      <c r="AD34" s="29"/>
      <c r="AE34" s="29"/>
      <c r="AF34" s="29"/>
      <c r="AG34" s="29"/>
      <c r="AH34" s="29"/>
      <c r="AI34" s="29"/>
      <c r="AJ34" s="29" t="s">
        <v>183</v>
      </c>
      <c r="AK34" s="269"/>
      <c r="AL34" s="269"/>
      <c r="AM34" s="269"/>
      <c r="AN34" s="269"/>
      <c r="AO34" s="269"/>
      <c r="AP34" s="269"/>
      <c r="AQ34" s="269"/>
      <c r="AR34" s="30"/>
      <c r="AS34" s="29" t="s">
        <v>184</v>
      </c>
      <c r="AT34" s="29" t="s">
        <v>106</v>
      </c>
      <c r="AU34" s="31"/>
      <c r="AV34" s="29"/>
      <c r="AW34" s="29"/>
      <c r="AX34" s="29"/>
      <c r="AY34" s="29"/>
      <c r="AZ34" s="29"/>
      <c r="BA34" s="29"/>
      <c r="BB34" s="29"/>
      <c r="BC34" s="29"/>
      <c r="BD34" s="29"/>
      <c r="BE34" s="32"/>
      <c r="BF34" s="32"/>
      <c r="BG34" s="32"/>
      <c r="BH34" s="32"/>
      <c r="BI34" s="33"/>
      <c r="BJ34" s="33"/>
      <c r="BK34" s="33"/>
      <c r="BL34" s="34"/>
    </row>
    <row r="35" spans="1:65" ht="18" customHeight="1" thickBot="1">
      <c r="A35" s="270" t="s">
        <v>168</v>
      </c>
      <c r="B35" s="271"/>
      <c r="C35" s="271"/>
      <c r="D35" s="271"/>
      <c r="E35" s="271"/>
      <c r="F35" s="271"/>
      <c r="G35" s="271"/>
      <c r="H35" s="271"/>
      <c r="I35" s="271"/>
      <c r="J35" s="271"/>
      <c r="K35" s="271"/>
      <c r="L35" s="271"/>
      <c r="M35" s="272"/>
      <c r="N35" s="269"/>
      <c r="O35" s="269"/>
      <c r="P35" s="24" t="s">
        <v>179</v>
      </c>
      <c r="Q35" s="26"/>
      <c r="R35" s="24"/>
      <c r="S35" s="24"/>
      <c r="T35" s="24"/>
      <c r="U35" s="24"/>
      <c r="V35" s="24"/>
      <c r="W35" s="269"/>
      <c r="X35" s="269"/>
      <c r="Y35" s="24" t="s">
        <v>180</v>
      </c>
      <c r="Z35" s="24"/>
      <c r="AA35" s="24"/>
      <c r="AB35" s="35" t="s">
        <v>107</v>
      </c>
      <c r="AC35" s="24"/>
      <c r="AD35" s="24"/>
      <c r="AE35" s="24"/>
      <c r="AF35" s="24"/>
      <c r="AG35" s="29"/>
      <c r="AH35" s="29"/>
      <c r="AI35" s="29"/>
      <c r="AJ35" s="29"/>
      <c r="AK35" s="29"/>
      <c r="AL35" s="29"/>
      <c r="AM35" s="29"/>
      <c r="AN35" s="29"/>
      <c r="AO35" s="29"/>
      <c r="AP35" s="29"/>
      <c r="AQ35" s="29"/>
      <c r="AR35" s="29"/>
      <c r="AS35" s="29"/>
      <c r="AT35" s="24"/>
      <c r="AU35" s="24"/>
      <c r="AV35" s="24"/>
      <c r="AW35" s="24"/>
      <c r="AX35" s="26"/>
      <c r="AY35" s="24"/>
      <c r="AZ35" s="24"/>
      <c r="BA35" s="24"/>
      <c r="BB35" s="24"/>
      <c r="BC35" s="24"/>
      <c r="BD35" s="24"/>
      <c r="BE35" s="24"/>
      <c r="BF35" s="24"/>
      <c r="BG35" s="24"/>
      <c r="BH35" s="24"/>
      <c r="BI35" s="27"/>
      <c r="BJ35" s="27"/>
      <c r="BK35" s="27"/>
      <c r="BL35" s="28"/>
    </row>
    <row r="36" spans="1:65" ht="18" customHeight="1" thickBot="1">
      <c r="A36" s="741" t="s">
        <v>261</v>
      </c>
      <c r="B36" s="742"/>
      <c r="C36" s="742"/>
      <c r="D36" s="742"/>
      <c r="E36" s="742"/>
      <c r="F36" s="742"/>
      <c r="G36" s="742"/>
      <c r="H36" s="742"/>
      <c r="I36" s="742"/>
      <c r="J36" s="742"/>
      <c r="K36" s="742"/>
      <c r="L36" s="742"/>
      <c r="M36" s="743"/>
      <c r="N36" s="744"/>
      <c r="O36" s="744"/>
      <c r="P36" s="111" t="s">
        <v>262</v>
      </c>
      <c r="Q36" s="108"/>
      <c r="R36" s="107"/>
      <c r="S36" s="107"/>
      <c r="T36" s="107"/>
      <c r="U36" s="107"/>
      <c r="V36" s="107"/>
      <c r="W36" s="110"/>
      <c r="X36" s="110"/>
      <c r="Y36" s="107"/>
      <c r="Z36" s="107"/>
      <c r="AA36" s="107"/>
      <c r="AB36" s="109"/>
      <c r="AC36" s="107"/>
      <c r="AD36" s="107"/>
      <c r="AE36" s="107"/>
      <c r="AF36" s="107"/>
      <c r="AG36" s="110"/>
      <c r="AH36" s="110"/>
      <c r="AI36" s="110"/>
      <c r="AJ36" s="110"/>
      <c r="AK36" s="110"/>
      <c r="AL36" s="107"/>
      <c r="AM36" s="29"/>
      <c r="AN36" s="29"/>
      <c r="AO36" s="29"/>
      <c r="AP36" s="29"/>
      <c r="AQ36" s="29"/>
      <c r="AR36" s="29"/>
      <c r="AS36" s="29"/>
      <c r="AT36" s="24"/>
      <c r="AU36" s="24"/>
      <c r="AV36" s="24"/>
      <c r="AW36" s="24"/>
      <c r="AX36" s="26"/>
      <c r="AY36" s="24"/>
      <c r="AZ36" s="24"/>
      <c r="BA36" s="24"/>
      <c r="BB36" s="24"/>
      <c r="BC36" s="24"/>
      <c r="BD36" s="24"/>
      <c r="BE36" s="24"/>
      <c r="BF36" s="24"/>
      <c r="BG36" s="24"/>
      <c r="BH36" s="24"/>
      <c r="BI36" s="27"/>
      <c r="BJ36" s="27"/>
      <c r="BK36" s="27"/>
      <c r="BL36" s="28"/>
    </row>
    <row r="37" spans="1:65" ht="18" customHeight="1">
      <c r="A37" s="765" t="s">
        <v>169</v>
      </c>
      <c r="B37" s="371"/>
      <c r="C37" s="371"/>
      <c r="D37" s="371"/>
      <c r="E37" s="371"/>
      <c r="F37" s="371"/>
      <c r="G37" s="371"/>
      <c r="H37" s="371"/>
      <c r="I37" s="371"/>
      <c r="J37" s="371"/>
      <c r="K37" s="371"/>
      <c r="L37" s="371"/>
      <c r="M37" s="766"/>
      <c r="N37" s="771"/>
      <c r="O37" s="771"/>
      <c r="P37" s="103" t="s">
        <v>108</v>
      </c>
      <c r="Q37" s="104"/>
      <c r="R37" s="103"/>
      <c r="S37" s="103"/>
      <c r="T37" s="103"/>
      <c r="U37" s="103"/>
      <c r="V37" s="103"/>
      <c r="W37" s="103"/>
      <c r="X37" s="103"/>
      <c r="Y37" s="103"/>
      <c r="Z37" s="772" t="s">
        <v>109</v>
      </c>
      <c r="AA37" s="773"/>
      <c r="AB37" s="773"/>
      <c r="AC37" s="773"/>
      <c r="AD37" s="773"/>
      <c r="AE37" s="773"/>
      <c r="AF37" s="773"/>
      <c r="AG37" s="773"/>
      <c r="AH37" s="773"/>
      <c r="AI37" s="773"/>
      <c r="AJ37" s="773"/>
      <c r="AK37" s="773"/>
      <c r="AL37" s="773"/>
      <c r="AM37" s="773"/>
      <c r="AN37" s="773"/>
      <c r="AO37" s="773"/>
      <c r="AP37" s="773"/>
      <c r="AQ37" s="773"/>
      <c r="AR37" s="773"/>
      <c r="AS37" s="773"/>
      <c r="AT37" s="773"/>
      <c r="AU37" s="773"/>
      <c r="AV37" s="773"/>
      <c r="AW37" s="773"/>
      <c r="AX37" s="773"/>
      <c r="AY37" s="773"/>
      <c r="AZ37" s="773"/>
      <c r="BA37" s="773"/>
      <c r="BB37" s="773"/>
      <c r="BC37" s="773"/>
      <c r="BD37" s="773"/>
      <c r="BE37" s="773"/>
      <c r="BF37" s="773"/>
      <c r="BG37" s="773"/>
      <c r="BH37" s="773"/>
      <c r="BI37" s="773"/>
      <c r="BJ37" s="773"/>
      <c r="BK37" s="773"/>
      <c r="BL37" s="774"/>
    </row>
    <row r="38" spans="1:65" ht="18" customHeight="1">
      <c r="A38" s="767"/>
      <c r="B38" s="372"/>
      <c r="C38" s="372"/>
      <c r="D38" s="372"/>
      <c r="E38" s="372"/>
      <c r="F38" s="372"/>
      <c r="G38" s="372"/>
      <c r="H38" s="372"/>
      <c r="I38" s="372"/>
      <c r="J38" s="372"/>
      <c r="K38" s="372"/>
      <c r="L38" s="372"/>
      <c r="M38" s="768"/>
      <c r="N38" s="778"/>
      <c r="O38" s="778"/>
      <c r="P38" s="60" t="s">
        <v>110</v>
      </c>
      <c r="Q38" s="105"/>
      <c r="R38" s="60"/>
      <c r="S38" s="60"/>
      <c r="T38" s="60"/>
      <c r="U38" s="60"/>
      <c r="V38" s="60"/>
      <c r="W38" s="60"/>
      <c r="X38" s="60"/>
      <c r="Y38" s="60"/>
      <c r="Z38" s="775"/>
      <c r="AA38" s="776"/>
      <c r="AB38" s="776"/>
      <c r="AC38" s="776"/>
      <c r="AD38" s="776"/>
      <c r="AE38" s="776"/>
      <c r="AF38" s="776"/>
      <c r="AG38" s="776"/>
      <c r="AH38" s="776"/>
      <c r="AI38" s="776"/>
      <c r="AJ38" s="776"/>
      <c r="AK38" s="776"/>
      <c r="AL38" s="776"/>
      <c r="AM38" s="776"/>
      <c r="AN38" s="776"/>
      <c r="AO38" s="776"/>
      <c r="AP38" s="776"/>
      <c r="AQ38" s="776"/>
      <c r="AR38" s="776"/>
      <c r="AS38" s="776"/>
      <c r="AT38" s="776"/>
      <c r="AU38" s="776"/>
      <c r="AV38" s="776"/>
      <c r="AW38" s="776"/>
      <c r="AX38" s="776"/>
      <c r="AY38" s="776"/>
      <c r="AZ38" s="776"/>
      <c r="BA38" s="776"/>
      <c r="BB38" s="776"/>
      <c r="BC38" s="776"/>
      <c r="BD38" s="776"/>
      <c r="BE38" s="776"/>
      <c r="BF38" s="776"/>
      <c r="BG38" s="776"/>
      <c r="BH38" s="776"/>
      <c r="BI38" s="776"/>
      <c r="BJ38" s="776"/>
      <c r="BK38" s="776"/>
      <c r="BL38" s="777"/>
    </row>
    <row r="39" spans="1:65" ht="24" customHeight="1" thickBot="1">
      <c r="A39" s="769"/>
      <c r="B39" s="373"/>
      <c r="C39" s="373"/>
      <c r="D39" s="373"/>
      <c r="E39" s="373"/>
      <c r="F39" s="373"/>
      <c r="G39" s="373"/>
      <c r="H39" s="373"/>
      <c r="I39" s="373"/>
      <c r="J39" s="373"/>
      <c r="K39" s="373"/>
      <c r="L39" s="373"/>
      <c r="M39" s="770"/>
      <c r="N39" s="24"/>
      <c r="O39" s="24"/>
      <c r="P39" s="213"/>
      <c r="Q39" s="213"/>
      <c r="R39" s="779" t="s">
        <v>111</v>
      </c>
      <c r="S39" s="779"/>
      <c r="T39" s="779"/>
      <c r="U39" s="779"/>
      <c r="V39" s="779"/>
      <c r="W39" s="779"/>
      <c r="X39" s="779"/>
      <c r="Y39" s="779"/>
      <c r="Z39" s="780" t="s">
        <v>112</v>
      </c>
      <c r="AA39" s="781"/>
      <c r="AB39" s="781"/>
      <c r="AC39" s="781"/>
      <c r="AD39" s="781"/>
      <c r="AE39" s="781"/>
      <c r="AF39" s="781"/>
      <c r="AG39" s="781"/>
      <c r="AH39" s="781"/>
      <c r="AI39" s="781"/>
      <c r="AJ39" s="781"/>
      <c r="AK39" s="781"/>
      <c r="AL39" s="781"/>
      <c r="AM39" s="781"/>
      <c r="AN39" s="781"/>
      <c r="AO39" s="781"/>
      <c r="AP39" s="781"/>
      <c r="AQ39" s="781"/>
      <c r="AR39" s="781"/>
      <c r="AS39" s="781"/>
      <c r="AT39" s="781"/>
      <c r="AU39" s="781"/>
      <c r="AV39" s="781"/>
      <c r="AW39" s="781"/>
      <c r="AX39" s="781"/>
      <c r="AY39" s="781"/>
      <c r="AZ39" s="781"/>
      <c r="BA39" s="781"/>
      <c r="BB39" s="781"/>
      <c r="BC39" s="781"/>
      <c r="BD39" s="781"/>
      <c r="BE39" s="781"/>
      <c r="BF39" s="781"/>
      <c r="BG39" s="781"/>
      <c r="BH39" s="781"/>
      <c r="BI39" s="781"/>
      <c r="BJ39" s="781"/>
      <c r="BK39" s="781"/>
      <c r="BL39" s="782"/>
    </row>
    <row r="40" spans="1:65" ht="14.4" customHeight="1">
      <c r="A40" s="745" t="s">
        <v>170</v>
      </c>
      <c r="B40" s="746"/>
      <c r="C40" s="746"/>
      <c r="D40" s="746"/>
      <c r="E40" s="746"/>
      <c r="F40" s="746"/>
      <c r="G40" s="746"/>
      <c r="H40" s="746"/>
      <c r="I40" s="746"/>
      <c r="J40" s="746"/>
      <c r="K40" s="746"/>
      <c r="L40" s="746"/>
      <c r="M40" s="747"/>
      <c r="N40" s="36"/>
      <c r="O40" s="36"/>
      <c r="P40" s="36"/>
      <c r="Q40" s="36"/>
      <c r="R40" s="36"/>
      <c r="S40" s="37"/>
      <c r="T40" s="37"/>
      <c r="U40" s="37"/>
      <c r="V40" s="37"/>
      <c r="W40" s="37"/>
      <c r="X40" s="37"/>
      <c r="Y40" s="37"/>
      <c r="Z40" s="347" t="s">
        <v>171</v>
      </c>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8"/>
      <c r="AW40" s="348"/>
      <c r="AX40" s="348"/>
      <c r="AY40" s="348"/>
      <c r="AZ40" s="348"/>
      <c r="BA40" s="348"/>
      <c r="BB40" s="348"/>
      <c r="BC40" s="348"/>
      <c r="BD40" s="348"/>
      <c r="BE40" s="348"/>
      <c r="BF40" s="348"/>
      <c r="BG40" s="348"/>
      <c r="BH40" s="348"/>
      <c r="BI40" s="348"/>
      <c r="BJ40" s="348"/>
      <c r="BK40" s="348"/>
      <c r="BL40" s="349"/>
      <c r="BM40" s="101"/>
    </row>
    <row r="41" spans="1:65" ht="14.4" customHeight="1">
      <c r="A41" s="748"/>
      <c r="B41" s="749"/>
      <c r="C41" s="749"/>
      <c r="D41" s="749"/>
      <c r="E41" s="749"/>
      <c r="F41" s="749"/>
      <c r="G41" s="749"/>
      <c r="H41" s="749"/>
      <c r="I41" s="749"/>
      <c r="J41" s="749"/>
      <c r="K41" s="749"/>
      <c r="L41" s="749"/>
      <c r="M41" s="750"/>
      <c r="N41" s="60"/>
      <c r="O41" s="60"/>
      <c r="P41" s="60"/>
      <c r="Q41" s="60"/>
      <c r="R41" s="60"/>
      <c r="S41" s="38"/>
      <c r="T41" s="38"/>
      <c r="U41" s="38"/>
      <c r="V41" s="38"/>
      <c r="W41" s="38"/>
      <c r="X41" s="39"/>
      <c r="Y41" s="38"/>
      <c r="Z41" s="350"/>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2"/>
    </row>
    <row r="42" spans="1:65" ht="15" customHeight="1" thickBot="1">
      <c r="A42" s="751"/>
      <c r="B42" s="752"/>
      <c r="C42" s="752"/>
      <c r="D42" s="752"/>
      <c r="E42" s="752"/>
      <c r="F42" s="752"/>
      <c r="G42" s="752"/>
      <c r="H42" s="752"/>
      <c r="I42" s="752"/>
      <c r="J42" s="752"/>
      <c r="K42" s="752"/>
      <c r="L42" s="752"/>
      <c r="M42" s="753"/>
      <c r="N42" s="24"/>
      <c r="O42" s="24"/>
      <c r="P42" s="95"/>
      <c r="Q42" s="95"/>
      <c r="R42" s="106"/>
      <c r="S42" s="106"/>
      <c r="T42" s="106"/>
      <c r="U42" s="106"/>
      <c r="V42" s="106"/>
      <c r="W42" s="24"/>
      <c r="X42" s="24"/>
      <c r="Y42" s="40"/>
      <c r="Z42" s="353"/>
      <c r="AA42" s="354"/>
      <c r="AB42" s="354"/>
      <c r="AC42" s="354"/>
      <c r="AD42" s="354"/>
      <c r="AE42" s="354"/>
      <c r="AF42" s="354"/>
      <c r="AG42" s="354"/>
      <c r="AH42" s="354"/>
      <c r="AI42" s="354"/>
      <c r="AJ42" s="354"/>
      <c r="AK42" s="354"/>
      <c r="AL42" s="354"/>
      <c r="AM42" s="354"/>
      <c r="AN42" s="354"/>
      <c r="AO42" s="354"/>
      <c r="AP42" s="354"/>
      <c r="AQ42" s="354"/>
      <c r="AR42" s="354"/>
      <c r="AS42" s="354"/>
      <c r="AT42" s="354"/>
      <c r="AU42" s="354"/>
      <c r="AV42" s="354"/>
      <c r="AW42" s="354"/>
      <c r="AX42" s="354"/>
      <c r="AY42" s="354"/>
      <c r="AZ42" s="354"/>
      <c r="BA42" s="354"/>
      <c r="BB42" s="354"/>
      <c r="BC42" s="354"/>
      <c r="BD42" s="354"/>
      <c r="BE42" s="354"/>
      <c r="BF42" s="354"/>
      <c r="BG42" s="354"/>
      <c r="BH42" s="354"/>
      <c r="BI42" s="354"/>
      <c r="BJ42" s="354"/>
      <c r="BK42" s="354"/>
      <c r="BL42" s="355"/>
    </row>
    <row r="43" spans="1:65" ht="18" customHeight="1">
      <c r="A43" s="754" t="s">
        <v>78</v>
      </c>
      <c r="B43" s="755"/>
      <c r="C43" s="755"/>
      <c r="D43" s="755"/>
      <c r="E43" s="755"/>
      <c r="F43" s="755"/>
      <c r="G43" s="755"/>
      <c r="H43" s="756"/>
      <c r="I43" s="760"/>
      <c r="J43" s="760"/>
      <c r="K43" s="760"/>
      <c r="L43" s="760"/>
      <c r="M43" s="760"/>
      <c r="N43" s="760"/>
      <c r="O43" s="760"/>
      <c r="P43" s="760"/>
      <c r="Q43" s="760"/>
      <c r="R43" s="760"/>
      <c r="S43" s="760"/>
      <c r="T43" s="760"/>
      <c r="U43" s="760"/>
      <c r="V43" s="760"/>
      <c r="W43" s="760"/>
      <c r="X43" s="760"/>
      <c r="Y43" s="760"/>
      <c r="Z43" s="760"/>
      <c r="AA43" s="761"/>
      <c r="AB43" s="760" t="str">
        <f>IF(ISBLANK(I43),"←プルダウンから選択",IF(OR(I43="基盤研究費",I43="先方負担"),"","※以下の情報を入力してください"))</f>
        <v>←プルダウンから選択</v>
      </c>
      <c r="AC43" s="760"/>
      <c r="AD43" s="760"/>
      <c r="AE43" s="760"/>
      <c r="AF43" s="760"/>
      <c r="AG43" s="760"/>
      <c r="AH43" s="760"/>
      <c r="AI43" s="760"/>
      <c r="AJ43" s="760"/>
      <c r="AK43" s="760"/>
      <c r="AL43" s="760"/>
      <c r="AM43" s="760"/>
      <c r="AN43" s="760"/>
      <c r="AO43" s="760"/>
      <c r="AP43" s="760"/>
      <c r="AQ43" s="760"/>
      <c r="AR43" s="760"/>
      <c r="AS43" s="760"/>
      <c r="AT43" s="760"/>
      <c r="AU43" s="760"/>
      <c r="AV43" s="760"/>
      <c r="AW43" s="760"/>
      <c r="AX43" s="760"/>
      <c r="AY43" s="760"/>
      <c r="AZ43" s="760"/>
      <c r="BA43" s="760"/>
      <c r="BB43" s="760"/>
      <c r="BC43" s="760"/>
      <c r="BD43" s="760"/>
      <c r="BE43" s="760"/>
      <c r="BF43" s="760"/>
      <c r="BG43" s="760"/>
      <c r="BH43" s="760"/>
      <c r="BI43" s="760"/>
      <c r="BJ43" s="760"/>
      <c r="BK43" s="760"/>
      <c r="BL43" s="762"/>
    </row>
    <row r="44" spans="1:65" ht="42" customHeight="1" thickBot="1">
      <c r="A44" s="757"/>
      <c r="B44" s="758"/>
      <c r="C44" s="758"/>
      <c r="D44" s="758"/>
      <c r="E44" s="758"/>
      <c r="F44" s="758"/>
      <c r="G44" s="758"/>
      <c r="H44" s="759"/>
      <c r="I44" s="763" t="str">
        <f>+IF(OR(I43="基盤研究費",I43="先方負担",I43=""),"",IF(I43="大学運営経費","予算名称",IF(I43="科研費","代表or     学外分担or学内分担",IF(I43="その他","詳細","資金(ﾌﾟﾛｼﾞｪｸﾄ)名称"))))</f>
        <v/>
      </c>
      <c r="J44" s="739"/>
      <c r="K44" s="739"/>
      <c r="L44" s="739"/>
      <c r="M44" s="739"/>
      <c r="N44" s="736"/>
      <c r="O44" s="736"/>
      <c r="P44" s="736"/>
      <c r="Q44" s="736"/>
      <c r="R44" s="736"/>
      <c r="S44" s="736"/>
      <c r="T44" s="736"/>
      <c r="U44" s="736"/>
      <c r="V44" s="764"/>
      <c r="W44" s="738" t="str">
        <f>+IF(OR(I43="基盤研究費",I43="先方負担",I43="大学運営経費",I43="その他",I43=""),"",IF(I43="科研費","種目","経費区分（直接or間接）"))</f>
        <v/>
      </c>
      <c r="X44" s="739"/>
      <c r="Y44" s="739"/>
      <c r="Z44" s="739"/>
      <c r="AA44" s="739"/>
      <c r="AB44" s="736"/>
      <c r="AC44" s="736"/>
      <c r="AD44" s="736"/>
      <c r="AE44" s="736"/>
      <c r="AF44" s="736"/>
      <c r="AG44" s="736"/>
      <c r="AH44" s="736"/>
      <c r="AI44" s="736"/>
      <c r="AJ44" s="737"/>
      <c r="AK44" s="738" t="str">
        <f>+IF(OR(I43="基盤研究費",I43="先方負担",I43="大学運営経費",I43="その他",I43=""),"",IF(I43="科研費","研究代表者名","ﾌﾟﾛｼﾞｪｸﾄNo.(ｺｰﾄﾞ)"))</f>
        <v/>
      </c>
      <c r="AL44" s="739"/>
      <c r="AM44" s="739"/>
      <c r="AN44" s="739"/>
      <c r="AO44" s="739"/>
      <c r="AP44" s="736"/>
      <c r="AQ44" s="736"/>
      <c r="AR44" s="736"/>
      <c r="AS44" s="736"/>
      <c r="AT44" s="736"/>
      <c r="AU44" s="736"/>
      <c r="AV44" s="736"/>
      <c r="AW44" s="736"/>
      <c r="AX44" s="737"/>
      <c r="AY44" s="738" t="str">
        <f>IF(I43="科研費","ﾌﾟﾛｼﾞｪｸﾄNo.(ｺｰﾄﾞ)","")</f>
        <v/>
      </c>
      <c r="AZ44" s="739"/>
      <c r="BA44" s="739"/>
      <c r="BB44" s="739"/>
      <c r="BC44" s="739"/>
      <c r="BD44" s="736"/>
      <c r="BE44" s="736"/>
      <c r="BF44" s="736"/>
      <c r="BG44" s="736"/>
      <c r="BH44" s="736"/>
      <c r="BI44" s="736"/>
      <c r="BJ44" s="736"/>
      <c r="BK44" s="736"/>
      <c r="BL44" s="740"/>
    </row>
    <row r="45" spans="1:65" ht="12.75" customHeight="1">
      <c r="A45" s="41" t="s">
        <v>113</v>
      </c>
    </row>
    <row r="46" spans="1:65" ht="12.75" customHeight="1">
      <c r="A46" s="41" t="s">
        <v>114</v>
      </c>
    </row>
    <row r="47" spans="1:65" ht="12.75" customHeight="1" thickBot="1">
      <c r="A47" s="41" t="s">
        <v>185</v>
      </c>
    </row>
    <row r="48" spans="1:65" ht="13.8" thickBot="1">
      <c r="A48" s="112" t="s">
        <v>263</v>
      </c>
      <c r="M48" s="111"/>
    </row>
    <row r="49" spans="2:65">
      <c r="B49" s="11" t="s">
        <v>186</v>
      </c>
    </row>
    <row r="50" spans="2:65">
      <c r="C50" s="329"/>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1"/>
      <c r="BM50" s="100"/>
    </row>
    <row r="51" spans="2:65">
      <c r="C51" s="332"/>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L51" s="333"/>
      <c r="AM51" s="333"/>
      <c r="AN51" s="333"/>
      <c r="AO51" s="333"/>
      <c r="AP51" s="333"/>
      <c r="AQ51" s="333"/>
      <c r="AR51" s="333"/>
      <c r="AS51" s="333"/>
      <c r="AT51" s="333"/>
      <c r="AU51" s="333"/>
      <c r="AV51" s="333"/>
      <c r="AW51" s="333"/>
      <c r="AX51" s="333"/>
      <c r="AY51" s="333"/>
      <c r="AZ51" s="333"/>
      <c r="BA51" s="333"/>
      <c r="BB51" s="333"/>
      <c r="BC51" s="333"/>
      <c r="BD51" s="333"/>
      <c r="BE51" s="333"/>
      <c r="BF51" s="333"/>
      <c r="BG51" s="333"/>
      <c r="BH51" s="333"/>
      <c r="BI51" s="333"/>
      <c r="BJ51" s="333"/>
      <c r="BK51" s="333"/>
      <c r="BL51" s="334"/>
      <c r="BM51" s="100"/>
    </row>
    <row r="52" spans="2:65">
      <c r="C52" s="332"/>
      <c r="D52" s="333"/>
      <c r="E52" s="333"/>
      <c r="F52" s="333"/>
      <c r="G52" s="333"/>
      <c r="H52" s="333"/>
      <c r="I52" s="333"/>
      <c r="J52" s="333"/>
      <c r="K52" s="333"/>
      <c r="L52" s="333"/>
      <c r="M52" s="333"/>
      <c r="N52" s="333"/>
      <c r="O52" s="333"/>
      <c r="P52" s="333"/>
      <c r="Q52" s="333"/>
      <c r="R52" s="333"/>
      <c r="S52" s="333"/>
      <c r="T52" s="333"/>
      <c r="U52" s="333"/>
      <c r="V52" s="333"/>
      <c r="W52" s="333"/>
      <c r="X52" s="333"/>
      <c r="Y52" s="333"/>
      <c r="Z52" s="333"/>
      <c r="AA52" s="333"/>
      <c r="AB52" s="333"/>
      <c r="AC52" s="333"/>
      <c r="AD52" s="333"/>
      <c r="AE52" s="333"/>
      <c r="AF52" s="333"/>
      <c r="AG52" s="333"/>
      <c r="AH52" s="333"/>
      <c r="AI52" s="333"/>
      <c r="AJ52" s="333"/>
      <c r="AK52" s="333"/>
      <c r="AL52" s="333"/>
      <c r="AM52" s="333"/>
      <c r="AN52" s="333"/>
      <c r="AO52" s="333"/>
      <c r="AP52" s="333"/>
      <c r="AQ52" s="333"/>
      <c r="AR52" s="333"/>
      <c r="AS52" s="333"/>
      <c r="AT52" s="333"/>
      <c r="AU52" s="333"/>
      <c r="AV52" s="333"/>
      <c r="AW52" s="333"/>
      <c r="AX52" s="333"/>
      <c r="AY52" s="333"/>
      <c r="AZ52" s="333"/>
      <c r="BA52" s="333"/>
      <c r="BB52" s="333"/>
      <c r="BC52" s="333"/>
      <c r="BD52" s="333"/>
      <c r="BE52" s="333"/>
      <c r="BF52" s="333"/>
      <c r="BG52" s="333"/>
      <c r="BH52" s="333"/>
      <c r="BI52" s="333"/>
      <c r="BJ52" s="333"/>
      <c r="BK52" s="333"/>
      <c r="BL52" s="334"/>
      <c r="BM52" s="100"/>
    </row>
    <row r="53" spans="2:65">
      <c r="C53" s="332"/>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4"/>
      <c r="BM53" s="100"/>
    </row>
    <row r="54" spans="2:65">
      <c r="C54" s="332"/>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3"/>
      <c r="AZ54" s="333"/>
      <c r="BA54" s="333"/>
      <c r="BB54" s="333"/>
      <c r="BC54" s="333"/>
      <c r="BD54" s="333"/>
      <c r="BE54" s="333"/>
      <c r="BF54" s="333"/>
      <c r="BG54" s="333"/>
      <c r="BH54" s="333"/>
      <c r="BI54" s="333"/>
      <c r="BJ54" s="333"/>
      <c r="BK54" s="333"/>
      <c r="BL54" s="334"/>
      <c r="BM54" s="100"/>
    </row>
    <row r="55" spans="2:65">
      <c r="C55" s="332"/>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4"/>
    </row>
    <row r="56" spans="2:65">
      <c r="C56" s="335"/>
      <c r="D56" s="336"/>
      <c r="E56" s="336"/>
      <c r="F56" s="336"/>
      <c r="G56" s="336"/>
      <c r="H56" s="336"/>
      <c r="I56" s="336"/>
      <c r="J56" s="336"/>
      <c r="K56" s="336"/>
      <c r="L56" s="336"/>
      <c r="M56" s="336"/>
      <c r="N56" s="336"/>
      <c r="O56" s="336"/>
      <c r="P56" s="336"/>
      <c r="Q56" s="336"/>
      <c r="R56" s="336"/>
      <c r="S56" s="336"/>
      <c r="T56" s="336"/>
      <c r="U56" s="336"/>
      <c r="V56" s="336"/>
      <c r="W56" s="336"/>
      <c r="X56" s="336"/>
      <c r="Y56" s="336"/>
      <c r="Z56" s="336"/>
      <c r="AA56" s="336"/>
      <c r="AB56" s="336"/>
      <c r="AC56" s="336"/>
      <c r="AD56" s="336"/>
      <c r="AE56" s="336"/>
      <c r="AF56" s="336"/>
      <c r="AG56" s="336"/>
      <c r="AH56" s="336"/>
      <c r="AI56" s="336"/>
      <c r="AJ56" s="336"/>
      <c r="AK56" s="336"/>
      <c r="AL56" s="336"/>
      <c r="AM56" s="336"/>
      <c r="AN56" s="336"/>
      <c r="AO56" s="336"/>
      <c r="AP56" s="336"/>
      <c r="AQ56" s="336"/>
      <c r="AR56" s="336"/>
      <c r="AS56" s="336"/>
      <c r="AT56" s="336"/>
      <c r="AU56" s="336"/>
      <c r="AV56" s="336"/>
      <c r="AW56" s="336"/>
      <c r="AX56" s="336"/>
      <c r="AY56" s="336"/>
      <c r="AZ56" s="336"/>
      <c r="BA56" s="336"/>
      <c r="BB56" s="336"/>
      <c r="BC56" s="336"/>
      <c r="BD56" s="336"/>
      <c r="BE56" s="336"/>
      <c r="BF56" s="336"/>
      <c r="BG56" s="336"/>
      <c r="BH56" s="336"/>
      <c r="BI56" s="336"/>
      <c r="BJ56" s="336"/>
      <c r="BK56" s="336"/>
      <c r="BL56" s="337"/>
    </row>
    <row r="57" spans="2:65">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c r="AX57" s="42"/>
      <c r="AY57" s="42"/>
      <c r="AZ57" s="42"/>
      <c r="BA57" s="42"/>
      <c r="BB57" s="42"/>
      <c r="BC57" s="42"/>
      <c r="BD57" s="42"/>
      <c r="BE57" s="42"/>
      <c r="BF57" s="42"/>
      <c r="BG57" s="42"/>
      <c r="BH57" s="42"/>
      <c r="BI57" s="42"/>
      <c r="BJ57" s="42"/>
      <c r="BK57" s="42"/>
      <c r="BL57" s="42"/>
    </row>
    <row r="58" spans="2:65">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42"/>
      <c r="AV58" s="42"/>
      <c r="AW58" s="42"/>
      <c r="AX58" s="42"/>
      <c r="AY58" s="42"/>
      <c r="AZ58" s="42"/>
      <c r="BA58" s="42"/>
      <c r="BB58" s="42"/>
      <c r="BC58" s="42"/>
      <c r="BD58" s="42"/>
      <c r="BE58" s="42"/>
      <c r="BF58" s="42"/>
      <c r="BG58" s="42"/>
      <c r="BH58" s="42"/>
      <c r="BI58" s="42"/>
      <c r="BJ58" s="42"/>
      <c r="BK58" s="42"/>
      <c r="BL58" s="42"/>
    </row>
    <row r="59" spans="2:65">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42"/>
      <c r="AV59" s="42"/>
      <c r="AW59" s="42"/>
      <c r="AX59" s="42"/>
      <c r="AY59" s="42"/>
      <c r="AZ59" s="42"/>
      <c r="BA59" s="42"/>
      <c r="BB59" s="42"/>
      <c r="BC59" s="42"/>
      <c r="BD59" s="42"/>
      <c r="BE59" s="42"/>
      <c r="BF59" s="42"/>
      <c r="BG59" s="42"/>
      <c r="BH59" s="42"/>
      <c r="BI59" s="42"/>
      <c r="BJ59" s="42"/>
      <c r="BK59" s="42"/>
      <c r="BL59" s="42"/>
    </row>
    <row r="60" spans="2:65">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row>
    <row r="61" spans="2:65">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row>
    <row r="62" spans="2:65">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42"/>
      <c r="AV62" s="42"/>
      <c r="AW62" s="42"/>
      <c r="AX62" s="42"/>
      <c r="AY62" s="42"/>
      <c r="AZ62" s="42"/>
      <c r="BA62" s="42"/>
      <c r="BB62" s="42"/>
      <c r="BC62" s="42"/>
      <c r="BD62" s="42"/>
      <c r="BE62" s="42"/>
      <c r="BF62" s="42"/>
      <c r="BG62" s="42"/>
      <c r="BH62" s="42"/>
      <c r="BI62" s="42"/>
      <c r="BJ62" s="42"/>
      <c r="BK62" s="42"/>
      <c r="BL62" s="42"/>
    </row>
  </sheetData>
  <mergeCells count="130">
    <mergeCell ref="A2:BL2"/>
    <mergeCell ref="AX4:BK4"/>
    <mergeCell ref="A15:D15"/>
    <mergeCell ref="E15:AE15"/>
    <mergeCell ref="AF15:AG15"/>
    <mergeCell ref="AM15:AW15"/>
    <mergeCell ref="A16:D16"/>
    <mergeCell ref="E16:P16"/>
    <mergeCell ref="Q16:AD16"/>
    <mergeCell ref="AE16:AY16"/>
    <mergeCell ref="A12:AE12"/>
    <mergeCell ref="AF12:BL12"/>
    <mergeCell ref="A13:D13"/>
    <mergeCell ref="E13:AE13"/>
    <mergeCell ref="AF13:AG13"/>
    <mergeCell ref="A14:D14"/>
    <mergeCell ref="E14:AE14"/>
    <mergeCell ref="AF14:AG14"/>
    <mergeCell ref="BM17:BM18"/>
    <mergeCell ref="A18:D18"/>
    <mergeCell ref="E18:P18"/>
    <mergeCell ref="Q18:AD18"/>
    <mergeCell ref="AE18:AY18"/>
    <mergeCell ref="AZ18:BL18"/>
    <mergeCell ref="AZ16:BL16"/>
    <mergeCell ref="A17:D17"/>
    <mergeCell ref="E17:P17"/>
    <mergeCell ref="Q17:AD17"/>
    <mergeCell ref="AE17:AY17"/>
    <mergeCell ref="AZ17:BL17"/>
    <mergeCell ref="AR19:BL19"/>
    <mergeCell ref="A20:D21"/>
    <mergeCell ref="E20:G21"/>
    <mergeCell ref="H20:O21"/>
    <mergeCell ref="P20:X21"/>
    <mergeCell ref="Y20:AH21"/>
    <mergeCell ref="AI20:AQ21"/>
    <mergeCell ref="AR20:BL20"/>
    <mergeCell ref="AR21:BD21"/>
    <mergeCell ref="BE21:BH21"/>
    <mergeCell ref="A19:D19"/>
    <mergeCell ref="E19:G19"/>
    <mergeCell ref="H19:O19"/>
    <mergeCell ref="P19:X19"/>
    <mergeCell ref="Y19:AH19"/>
    <mergeCell ref="AI19:AQ19"/>
    <mergeCell ref="BI21:BL21"/>
    <mergeCell ref="A22:D23"/>
    <mergeCell ref="E22:G23"/>
    <mergeCell ref="H22:O23"/>
    <mergeCell ref="P22:X23"/>
    <mergeCell ref="Y22:AH23"/>
    <mergeCell ref="AI22:AQ23"/>
    <mergeCell ref="AR22:BL22"/>
    <mergeCell ref="AR23:BD23"/>
    <mergeCell ref="BE23:BH23"/>
    <mergeCell ref="BI23:BL23"/>
    <mergeCell ref="BE27:BH27"/>
    <mergeCell ref="A24:D25"/>
    <mergeCell ref="E24:G25"/>
    <mergeCell ref="H24:O25"/>
    <mergeCell ref="P24:X25"/>
    <mergeCell ref="Y24:AH25"/>
    <mergeCell ref="AI24:AQ25"/>
    <mergeCell ref="AR24:BL24"/>
    <mergeCell ref="AR25:BD25"/>
    <mergeCell ref="BE25:BH25"/>
    <mergeCell ref="BI25:BL25"/>
    <mergeCell ref="BI29:BL29"/>
    <mergeCell ref="A30:V30"/>
    <mergeCell ref="AP30:AX30"/>
    <mergeCell ref="A31:M31"/>
    <mergeCell ref="N31:O31"/>
    <mergeCell ref="W31:X31"/>
    <mergeCell ref="BI27:BL27"/>
    <mergeCell ref="A28:D29"/>
    <mergeCell ref="E28:G29"/>
    <mergeCell ref="H28:O29"/>
    <mergeCell ref="P28:X29"/>
    <mergeCell ref="Y28:AH29"/>
    <mergeCell ref="AI28:AQ29"/>
    <mergeCell ref="AR28:BL28"/>
    <mergeCell ref="AR29:BD29"/>
    <mergeCell ref="BE29:BH29"/>
    <mergeCell ref="A26:D27"/>
    <mergeCell ref="E26:G27"/>
    <mergeCell ref="H26:O27"/>
    <mergeCell ref="P26:X27"/>
    <mergeCell ref="Y26:AH27"/>
    <mergeCell ref="AI26:AQ27"/>
    <mergeCell ref="AR26:BL26"/>
    <mergeCell ref="AR27:BD27"/>
    <mergeCell ref="A34:M34"/>
    <mergeCell ref="N34:O34"/>
    <mergeCell ref="W34:X34"/>
    <mergeCell ref="AK34:AQ34"/>
    <mergeCell ref="A35:M35"/>
    <mergeCell ref="N35:O35"/>
    <mergeCell ref="W35:X35"/>
    <mergeCell ref="A32:M32"/>
    <mergeCell ref="N32:O32"/>
    <mergeCell ref="W32:X32"/>
    <mergeCell ref="AC32:AT32"/>
    <mergeCell ref="A33:M33"/>
    <mergeCell ref="N33:O33"/>
    <mergeCell ref="W33:X33"/>
    <mergeCell ref="A1:K1"/>
    <mergeCell ref="AP44:AX44"/>
    <mergeCell ref="AY44:BC44"/>
    <mergeCell ref="BD44:BL44"/>
    <mergeCell ref="C50:BL56"/>
    <mergeCell ref="A36:M36"/>
    <mergeCell ref="N36:O36"/>
    <mergeCell ref="A40:M42"/>
    <mergeCell ref="Z40:BL42"/>
    <mergeCell ref="A43:H44"/>
    <mergeCell ref="I43:AA43"/>
    <mergeCell ref="AB43:BL43"/>
    <mergeCell ref="I44:M44"/>
    <mergeCell ref="N44:V44"/>
    <mergeCell ref="W44:AA44"/>
    <mergeCell ref="AB44:AJ44"/>
    <mergeCell ref="AK44:AO44"/>
    <mergeCell ref="A37:M39"/>
    <mergeCell ref="N37:O37"/>
    <mergeCell ref="Z37:BL38"/>
    <mergeCell ref="N38:O38"/>
    <mergeCell ref="P39:Q39"/>
    <mergeCell ref="R39:Y39"/>
    <mergeCell ref="Z39:BL39"/>
  </mergeCells>
  <phoneticPr fontId="1"/>
  <dataValidations count="4">
    <dataValidation type="list" allowBlank="1" showInputMessage="1" showErrorMessage="1" sqref="E20:G29" xr:uid="{00000000-0002-0000-0700-000000000000}">
      <formula1>"○"</formula1>
    </dataValidation>
    <dataValidation type="list" allowBlank="1" showInputMessage="1" showErrorMessage="1" sqref="Q17:AD18" xr:uid="{00000000-0002-0000-0700-000001000000}">
      <formula1>"自宅,勤務地,他の本法人用務地,他機関用務地,私用地"</formula1>
    </dataValidation>
    <dataValidation type="list" allowBlank="1" showInputMessage="1" showErrorMessage="1" sqref="I43:AA43" xr:uid="{00000000-0002-0000-0700-000002000000}">
      <formula1>"基盤研究費,大学運営経費,先方負担,科研費,寄附金,補助金,受託事業,共同研究,受託研究,助成金,その他"</formula1>
    </dataValidation>
    <dataValidation type="list" allowBlank="1" showInputMessage="1" showErrorMessage="1" sqref="AZ17" xr:uid="{00000000-0002-0000-0700-000003000000}">
      <formula1>"利用あり,利用なし"</formula1>
    </dataValidation>
  </dataValidations>
  <printOptions horizontalCentered="1"/>
  <pageMargins left="0.74803149606299213" right="0.74803149606299213" top="0.74803149606299213" bottom="0.74803149606299213" header="0.31496062992125984" footer="0.31496062992125984"/>
  <pageSetup paperSize="9" scale="82" fitToHeight="0" orientation="portrait" r:id="rId1"/>
  <headerFooter>
    <oddFooter>&amp;R2019年4月1日版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22</xdr:col>
                    <xdr:colOff>22860</xdr:colOff>
                    <xdr:row>28</xdr:row>
                    <xdr:rowOff>160020</xdr:rowOff>
                  </from>
                  <to>
                    <xdr:col>24</xdr:col>
                    <xdr:colOff>76200</xdr:colOff>
                    <xdr:row>30</xdr:row>
                    <xdr:rowOff>7620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31</xdr:col>
                    <xdr:colOff>30480</xdr:colOff>
                    <xdr:row>11</xdr:row>
                    <xdr:rowOff>182880</xdr:rowOff>
                  </from>
                  <to>
                    <xdr:col>33</xdr:col>
                    <xdr:colOff>83820</xdr:colOff>
                    <xdr:row>13</xdr:row>
                    <xdr:rowOff>7620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31</xdr:col>
                    <xdr:colOff>30480</xdr:colOff>
                    <xdr:row>12</xdr:row>
                    <xdr:rowOff>220980</xdr:rowOff>
                  </from>
                  <to>
                    <xdr:col>33</xdr:col>
                    <xdr:colOff>83820</xdr:colOff>
                    <xdr:row>14</xdr:row>
                    <xdr:rowOff>7620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31</xdr:col>
                    <xdr:colOff>30480</xdr:colOff>
                    <xdr:row>13</xdr:row>
                    <xdr:rowOff>213360</xdr:rowOff>
                  </from>
                  <to>
                    <xdr:col>33</xdr:col>
                    <xdr:colOff>83820</xdr:colOff>
                    <xdr:row>15</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31</xdr:col>
                    <xdr:colOff>22860</xdr:colOff>
                    <xdr:row>28</xdr:row>
                    <xdr:rowOff>160020</xdr:rowOff>
                  </from>
                  <to>
                    <xdr:col>33</xdr:col>
                    <xdr:colOff>76200</xdr:colOff>
                    <xdr:row>30</xdr:row>
                    <xdr:rowOff>7620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13</xdr:col>
                    <xdr:colOff>30480</xdr:colOff>
                    <xdr:row>29</xdr:row>
                    <xdr:rowOff>220980</xdr:rowOff>
                  </from>
                  <to>
                    <xdr:col>15</xdr:col>
                    <xdr:colOff>83820</xdr:colOff>
                    <xdr:row>31</xdr:row>
                    <xdr:rowOff>7620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22</xdr:col>
                    <xdr:colOff>30480</xdr:colOff>
                    <xdr:row>29</xdr:row>
                    <xdr:rowOff>220980</xdr:rowOff>
                  </from>
                  <to>
                    <xdr:col>24</xdr:col>
                    <xdr:colOff>83820</xdr:colOff>
                    <xdr:row>31</xdr:row>
                    <xdr:rowOff>7620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13</xdr:col>
                    <xdr:colOff>30480</xdr:colOff>
                    <xdr:row>30</xdr:row>
                    <xdr:rowOff>220980</xdr:rowOff>
                  </from>
                  <to>
                    <xdr:col>15</xdr:col>
                    <xdr:colOff>83820</xdr:colOff>
                    <xdr:row>32</xdr:row>
                    <xdr:rowOff>7620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22</xdr:col>
                    <xdr:colOff>30480</xdr:colOff>
                    <xdr:row>30</xdr:row>
                    <xdr:rowOff>220980</xdr:rowOff>
                  </from>
                  <to>
                    <xdr:col>24</xdr:col>
                    <xdr:colOff>83820</xdr:colOff>
                    <xdr:row>32</xdr:row>
                    <xdr:rowOff>7620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13</xdr:col>
                    <xdr:colOff>30480</xdr:colOff>
                    <xdr:row>31</xdr:row>
                    <xdr:rowOff>220980</xdr:rowOff>
                  </from>
                  <to>
                    <xdr:col>15</xdr:col>
                    <xdr:colOff>83820</xdr:colOff>
                    <xdr:row>33</xdr:row>
                    <xdr:rowOff>7620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22</xdr:col>
                    <xdr:colOff>30480</xdr:colOff>
                    <xdr:row>31</xdr:row>
                    <xdr:rowOff>220980</xdr:rowOff>
                  </from>
                  <to>
                    <xdr:col>24</xdr:col>
                    <xdr:colOff>83820</xdr:colOff>
                    <xdr:row>33</xdr:row>
                    <xdr:rowOff>7620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13</xdr:col>
                    <xdr:colOff>30480</xdr:colOff>
                    <xdr:row>32</xdr:row>
                    <xdr:rowOff>220980</xdr:rowOff>
                  </from>
                  <to>
                    <xdr:col>15</xdr:col>
                    <xdr:colOff>83820</xdr:colOff>
                    <xdr:row>34</xdr:row>
                    <xdr:rowOff>7620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22</xdr:col>
                    <xdr:colOff>30480</xdr:colOff>
                    <xdr:row>32</xdr:row>
                    <xdr:rowOff>220980</xdr:rowOff>
                  </from>
                  <to>
                    <xdr:col>24</xdr:col>
                    <xdr:colOff>83820</xdr:colOff>
                    <xdr:row>34</xdr:row>
                    <xdr:rowOff>7620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13</xdr:col>
                    <xdr:colOff>30480</xdr:colOff>
                    <xdr:row>33</xdr:row>
                    <xdr:rowOff>220980</xdr:rowOff>
                  </from>
                  <to>
                    <xdr:col>15</xdr:col>
                    <xdr:colOff>83820</xdr:colOff>
                    <xdr:row>35</xdr:row>
                    <xdr:rowOff>7620</xdr:rowOff>
                  </to>
                </anchor>
              </controlPr>
            </control>
          </mc:Choice>
        </mc:AlternateContent>
        <mc:AlternateContent xmlns:mc="http://schemas.openxmlformats.org/markup-compatibility/2006">
          <mc:Choice Requires="x14">
            <control shapeId="23567" r:id="rId18" name="Check Box 15">
              <controlPr defaultSize="0" autoFill="0" autoLine="0" autoPict="0">
                <anchor moveWithCells="1">
                  <from>
                    <xdr:col>22</xdr:col>
                    <xdr:colOff>30480</xdr:colOff>
                    <xdr:row>33</xdr:row>
                    <xdr:rowOff>213360</xdr:rowOff>
                  </from>
                  <to>
                    <xdr:col>24</xdr:col>
                    <xdr:colOff>83820</xdr:colOff>
                    <xdr:row>35</xdr:row>
                    <xdr:rowOff>0</xdr:rowOff>
                  </to>
                </anchor>
              </controlPr>
            </control>
          </mc:Choice>
        </mc:AlternateContent>
        <mc:AlternateContent xmlns:mc="http://schemas.openxmlformats.org/markup-compatibility/2006">
          <mc:Choice Requires="x14">
            <control shapeId="23569" r:id="rId19" name="Check Box 17">
              <controlPr defaultSize="0" autoFill="0" autoLine="0" autoPict="0">
                <anchor moveWithCells="1">
                  <from>
                    <xdr:col>13</xdr:col>
                    <xdr:colOff>30480</xdr:colOff>
                    <xdr:row>36</xdr:row>
                    <xdr:rowOff>220980</xdr:rowOff>
                  </from>
                  <to>
                    <xdr:col>15</xdr:col>
                    <xdr:colOff>83820</xdr:colOff>
                    <xdr:row>38</xdr:row>
                    <xdr:rowOff>7620</xdr:rowOff>
                  </to>
                </anchor>
              </controlPr>
            </control>
          </mc:Choice>
        </mc:AlternateContent>
        <mc:AlternateContent xmlns:mc="http://schemas.openxmlformats.org/markup-compatibility/2006">
          <mc:Choice Requires="x14">
            <control shapeId="23570" r:id="rId20" name="Check Box 18">
              <controlPr defaultSize="0" autoFill="0" autoLine="0" autoPict="0">
                <anchor moveWithCells="1">
                  <from>
                    <xdr:col>13</xdr:col>
                    <xdr:colOff>30480</xdr:colOff>
                    <xdr:row>39</xdr:row>
                    <xdr:rowOff>38100</xdr:rowOff>
                  </from>
                  <to>
                    <xdr:col>20</xdr:col>
                    <xdr:colOff>38100</xdr:colOff>
                    <xdr:row>40</xdr:row>
                    <xdr:rowOff>106680</xdr:rowOff>
                  </to>
                </anchor>
              </controlPr>
            </control>
          </mc:Choice>
        </mc:AlternateContent>
        <mc:AlternateContent xmlns:mc="http://schemas.openxmlformats.org/markup-compatibility/2006">
          <mc:Choice Requires="x14">
            <control shapeId="23571" r:id="rId21" name="Check Box 19">
              <controlPr defaultSize="0" autoFill="0" autoLine="0" autoPict="0">
                <anchor moveWithCells="1">
                  <from>
                    <xdr:col>13</xdr:col>
                    <xdr:colOff>30480</xdr:colOff>
                    <xdr:row>40</xdr:row>
                    <xdr:rowOff>76200</xdr:rowOff>
                  </from>
                  <to>
                    <xdr:col>20</xdr:col>
                    <xdr:colOff>38100</xdr:colOff>
                    <xdr:row>41</xdr:row>
                    <xdr:rowOff>144780</xdr:rowOff>
                  </to>
                </anchor>
              </controlPr>
            </control>
          </mc:Choice>
        </mc:AlternateContent>
        <mc:AlternateContent xmlns:mc="http://schemas.openxmlformats.org/markup-compatibility/2006">
          <mc:Choice Requires="x14">
            <control shapeId="23572" r:id="rId22" name="Check Box 20">
              <controlPr defaultSize="0" autoFill="0" autoLine="0" autoPict="0">
                <anchor moveWithCells="1">
                  <from>
                    <xdr:col>15</xdr:col>
                    <xdr:colOff>30480</xdr:colOff>
                    <xdr:row>38</xdr:row>
                    <xdr:rowOff>30480</xdr:rowOff>
                  </from>
                  <to>
                    <xdr:col>17</xdr:col>
                    <xdr:colOff>83820</xdr:colOff>
                    <xdr:row>38</xdr:row>
                    <xdr:rowOff>274320</xdr:rowOff>
                  </to>
                </anchor>
              </controlPr>
            </control>
          </mc:Choice>
        </mc:AlternateContent>
        <mc:AlternateContent xmlns:mc="http://schemas.openxmlformats.org/markup-compatibility/2006">
          <mc:Choice Requires="x14">
            <control shapeId="23575" r:id="rId23" name="Check Box 23">
              <controlPr defaultSize="0" autoFill="0" autoLine="0" autoPict="0">
                <anchor moveWithCells="1">
                  <from>
                    <xdr:col>13</xdr:col>
                    <xdr:colOff>30480</xdr:colOff>
                    <xdr:row>35</xdr:row>
                    <xdr:rowOff>7620</xdr:rowOff>
                  </from>
                  <to>
                    <xdr:col>15</xdr:col>
                    <xdr:colOff>83820</xdr:colOff>
                    <xdr:row>36</xdr:row>
                    <xdr:rowOff>22860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AD64"/>
  <sheetViews>
    <sheetView showGridLines="0" topLeftCell="A22" zoomScaleNormal="100" workbookViewId="0">
      <selection activeCell="J5" sqref="J5"/>
    </sheetView>
  </sheetViews>
  <sheetFormatPr defaultRowHeight="13.2"/>
  <cols>
    <col min="1" max="4" width="3.77734375" customWidth="1"/>
    <col min="5" max="24" width="4.77734375" customWidth="1"/>
  </cols>
  <sheetData>
    <row r="1" spans="1:28">
      <c r="A1" t="s">
        <v>42</v>
      </c>
      <c r="Y1" s="811" t="s">
        <v>26</v>
      </c>
      <c r="Z1" s="811"/>
      <c r="AA1" s="812" t="s">
        <v>27</v>
      </c>
      <c r="AB1" s="812"/>
    </row>
    <row r="2" spans="1:28" ht="17.25" customHeight="1">
      <c r="A2" s="4"/>
      <c r="B2" s="4"/>
      <c r="C2" s="4"/>
      <c r="D2" s="4"/>
      <c r="E2" s="4"/>
      <c r="F2" s="4"/>
      <c r="G2" s="4"/>
      <c r="H2" s="4"/>
      <c r="I2" s="4"/>
      <c r="J2" s="4"/>
      <c r="K2" s="4"/>
      <c r="L2" s="4"/>
      <c r="M2" s="4"/>
      <c r="N2" s="4"/>
      <c r="O2" s="667"/>
      <c r="P2" s="667"/>
      <c r="Q2" s="667"/>
      <c r="R2" s="667"/>
      <c r="S2" s="667"/>
      <c r="T2" s="667"/>
      <c r="U2" s="667"/>
      <c r="V2" s="667"/>
      <c r="W2" s="667"/>
      <c r="X2" s="667"/>
      <c r="Y2" s="811"/>
      <c r="Z2" s="811"/>
      <c r="AA2" s="812"/>
      <c r="AB2" s="812"/>
    </row>
    <row r="3" spans="1:28" ht="17.25" customHeight="1">
      <c r="O3" s="667"/>
      <c r="P3" s="667"/>
      <c r="Q3" s="671"/>
      <c r="R3" s="671"/>
      <c r="S3" s="671"/>
      <c r="T3" s="671"/>
      <c r="U3" s="671"/>
      <c r="V3" s="671"/>
      <c r="W3" s="671"/>
      <c r="X3" s="671"/>
      <c r="Y3" t="s">
        <v>228</v>
      </c>
    </row>
    <row r="4" spans="1:28" ht="17.25" customHeight="1">
      <c r="O4" s="667"/>
      <c r="P4" s="667"/>
      <c r="Q4" s="671"/>
      <c r="R4" s="671"/>
      <c r="S4" s="671"/>
      <c r="T4" s="671"/>
      <c r="U4" s="671"/>
      <c r="V4" s="671"/>
      <c r="W4" s="671"/>
      <c r="X4" s="671"/>
    </row>
    <row r="5" spans="1:28" ht="17.25" customHeight="1">
      <c r="O5" s="667"/>
      <c r="P5" s="667"/>
      <c r="Q5" s="671"/>
      <c r="R5" s="671"/>
      <c r="S5" s="671"/>
      <c r="T5" s="671"/>
      <c r="U5" s="671"/>
      <c r="V5" s="671"/>
      <c r="W5" s="671"/>
      <c r="X5" s="671"/>
    </row>
    <row r="6" spans="1:28" ht="17.25" customHeight="1"/>
    <row r="7" spans="1:28" ht="18" customHeight="1">
      <c r="A7" s="667" t="s">
        <v>7</v>
      </c>
      <c r="B7" s="667"/>
      <c r="C7" s="667"/>
      <c r="D7" s="667"/>
      <c r="E7" s="667"/>
      <c r="F7" s="667"/>
      <c r="G7" s="667"/>
      <c r="H7" s="667"/>
      <c r="I7" s="667"/>
      <c r="J7" s="667"/>
      <c r="K7" s="667"/>
      <c r="L7" s="667"/>
      <c r="M7" s="667"/>
      <c r="N7" s="667"/>
      <c r="O7" s="667"/>
      <c r="P7" s="667"/>
      <c r="Q7" s="667"/>
      <c r="R7" s="667"/>
      <c r="S7" s="667"/>
      <c r="T7" s="667"/>
      <c r="U7" s="667"/>
      <c r="V7" s="667"/>
      <c r="W7" s="667"/>
      <c r="X7" s="667"/>
    </row>
    <row r="10" spans="1:28" ht="18" customHeight="1">
      <c r="A10" s="671" t="s">
        <v>128</v>
      </c>
      <c r="B10" s="671"/>
      <c r="C10" s="671"/>
      <c r="D10" s="671"/>
      <c r="E10" s="671"/>
      <c r="F10" s="671"/>
      <c r="G10" s="671"/>
      <c r="H10" s="671"/>
      <c r="I10" s="671"/>
      <c r="J10" s="671"/>
      <c r="K10" s="671"/>
      <c r="L10" s="671"/>
      <c r="M10" s="671"/>
      <c r="N10" s="671"/>
      <c r="O10" s="671"/>
      <c r="P10" s="671"/>
      <c r="Q10" s="671"/>
      <c r="R10" s="671"/>
      <c r="S10" s="671"/>
      <c r="T10" s="671"/>
      <c r="U10" s="671"/>
      <c r="V10" s="671"/>
      <c r="W10" s="671"/>
      <c r="X10" s="671"/>
    </row>
    <row r="13" spans="1:28">
      <c r="A13" s="667" t="s">
        <v>3</v>
      </c>
      <c r="B13" s="667"/>
      <c r="C13" s="667"/>
      <c r="D13" s="667"/>
      <c r="E13" s="667"/>
      <c r="F13" s="667"/>
      <c r="G13" s="667"/>
      <c r="H13" s="667"/>
      <c r="I13" s="667"/>
      <c r="J13" s="667"/>
      <c r="K13" s="667"/>
      <c r="L13" s="667"/>
      <c r="M13" s="667"/>
      <c r="N13" s="667"/>
      <c r="O13" s="667"/>
      <c r="P13" s="667"/>
      <c r="Q13" s="667"/>
      <c r="R13" s="667"/>
      <c r="S13" s="667"/>
      <c r="T13" s="667"/>
      <c r="U13" s="667"/>
      <c r="V13" s="667"/>
      <c r="W13" s="667"/>
      <c r="X13" s="667"/>
    </row>
    <row r="14" spans="1:28">
      <c r="A14" s="4"/>
      <c r="B14" s="4"/>
      <c r="C14" s="4"/>
      <c r="D14" s="4"/>
      <c r="E14" s="4"/>
      <c r="F14" s="4"/>
      <c r="G14" s="4"/>
      <c r="H14" s="4"/>
      <c r="I14" s="4"/>
      <c r="J14" s="4"/>
      <c r="K14" s="4"/>
      <c r="L14" s="4"/>
      <c r="M14" s="4"/>
      <c r="N14" s="4"/>
      <c r="O14" s="4"/>
      <c r="P14" s="4"/>
      <c r="Q14" s="4"/>
      <c r="R14" s="4"/>
      <c r="S14" s="4"/>
      <c r="T14" s="4"/>
      <c r="U14" s="4"/>
      <c r="V14" s="4"/>
      <c r="W14" s="4"/>
      <c r="X14" s="4"/>
    </row>
    <row r="15" spans="1:28" ht="24" customHeight="1">
      <c r="A15" t="s">
        <v>129</v>
      </c>
    </row>
    <row r="16" spans="1:28" ht="27.75" customHeight="1">
      <c r="A16" s="672" t="s">
        <v>120</v>
      </c>
      <c r="B16" s="672"/>
      <c r="C16" s="672" t="s">
        <v>119</v>
      </c>
      <c r="D16" s="672"/>
      <c r="E16" s="672" t="s">
        <v>2</v>
      </c>
      <c r="F16" s="672"/>
      <c r="G16" s="672"/>
      <c r="H16" s="672"/>
      <c r="I16" s="672" t="s">
        <v>5</v>
      </c>
      <c r="J16" s="672"/>
      <c r="K16" s="672"/>
      <c r="L16" s="672"/>
      <c r="M16" s="672"/>
      <c r="N16" s="672"/>
      <c r="O16" s="672" t="s">
        <v>0</v>
      </c>
      <c r="P16" s="672"/>
      <c r="Q16" s="672"/>
      <c r="R16" s="672" t="s">
        <v>130</v>
      </c>
      <c r="S16" s="672"/>
      <c r="T16" s="672"/>
      <c r="U16" s="672"/>
      <c r="V16" s="672"/>
      <c r="W16" s="672"/>
      <c r="X16" s="672"/>
    </row>
    <row r="17" spans="1:24" ht="17.25" customHeight="1">
      <c r="A17" s="672">
        <v>1</v>
      </c>
      <c r="B17" s="672"/>
      <c r="C17" s="815" t="s">
        <v>125</v>
      </c>
      <c r="D17" s="815"/>
      <c r="E17" s="816" t="s">
        <v>70</v>
      </c>
      <c r="F17" s="816"/>
      <c r="G17" s="816"/>
      <c r="H17" s="816"/>
      <c r="I17" s="816" t="s">
        <v>72</v>
      </c>
      <c r="J17" s="816"/>
      <c r="K17" s="816"/>
      <c r="L17" s="816"/>
      <c r="M17" s="816"/>
      <c r="N17" s="816"/>
      <c r="O17" s="815" t="s">
        <v>73</v>
      </c>
      <c r="P17" s="815"/>
      <c r="Q17" s="815"/>
      <c r="R17" s="817">
        <v>43678</v>
      </c>
      <c r="S17" s="817"/>
      <c r="T17" s="818"/>
      <c r="U17" s="5" t="s">
        <v>4</v>
      </c>
      <c r="V17" s="819">
        <v>43680</v>
      </c>
      <c r="W17" s="820"/>
      <c r="X17" s="820"/>
    </row>
    <row r="18" spans="1:24" ht="17.25" customHeight="1">
      <c r="A18" s="672">
        <v>2</v>
      </c>
      <c r="B18" s="672"/>
      <c r="C18" s="821" t="s">
        <v>125</v>
      </c>
      <c r="D18" s="821"/>
      <c r="E18" s="822" t="s">
        <v>71</v>
      </c>
      <c r="F18" s="822"/>
      <c r="G18" s="822"/>
      <c r="H18" s="822"/>
      <c r="I18" s="822" t="s">
        <v>72</v>
      </c>
      <c r="J18" s="822"/>
      <c r="K18" s="822"/>
      <c r="L18" s="822"/>
      <c r="M18" s="822"/>
      <c r="N18" s="822"/>
      <c r="O18" s="821" t="s">
        <v>74</v>
      </c>
      <c r="P18" s="821"/>
      <c r="Q18" s="821"/>
      <c r="R18" s="820">
        <v>43679</v>
      </c>
      <c r="S18" s="820"/>
      <c r="T18" s="823"/>
      <c r="U18" s="5" t="s">
        <v>131</v>
      </c>
      <c r="V18" s="819">
        <v>43680</v>
      </c>
      <c r="W18" s="820"/>
      <c r="X18" s="820"/>
    </row>
    <row r="19" spans="1:24" ht="17.25" customHeight="1">
      <c r="A19" s="672">
        <v>3</v>
      </c>
      <c r="B19" s="672"/>
      <c r="C19" s="821"/>
      <c r="D19" s="821"/>
      <c r="E19" s="822"/>
      <c r="F19" s="822"/>
      <c r="G19" s="822"/>
      <c r="H19" s="822"/>
      <c r="I19" s="822"/>
      <c r="J19" s="822"/>
      <c r="K19" s="822"/>
      <c r="L19" s="822"/>
      <c r="M19" s="822"/>
      <c r="N19" s="822"/>
      <c r="O19" s="821"/>
      <c r="P19" s="821"/>
      <c r="Q19" s="821"/>
      <c r="R19" s="820"/>
      <c r="S19" s="820"/>
      <c r="T19" s="823"/>
      <c r="U19" s="5" t="s">
        <v>131</v>
      </c>
      <c r="V19" s="819"/>
      <c r="W19" s="820"/>
      <c r="X19" s="820"/>
    </row>
    <row r="20" spans="1:24" ht="17.25" customHeight="1">
      <c r="A20" s="672">
        <v>4</v>
      </c>
      <c r="B20" s="672"/>
      <c r="C20" s="821"/>
      <c r="D20" s="821"/>
      <c r="E20" s="822"/>
      <c r="F20" s="822"/>
      <c r="G20" s="822"/>
      <c r="H20" s="822"/>
      <c r="I20" s="822"/>
      <c r="J20" s="822"/>
      <c r="K20" s="822"/>
      <c r="L20" s="822"/>
      <c r="M20" s="822"/>
      <c r="N20" s="822"/>
      <c r="O20" s="821"/>
      <c r="P20" s="821"/>
      <c r="Q20" s="821"/>
      <c r="R20" s="820"/>
      <c r="S20" s="820"/>
      <c r="T20" s="823"/>
      <c r="U20" s="5" t="s">
        <v>131</v>
      </c>
      <c r="V20" s="819"/>
      <c r="W20" s="820"/>
      <c r="X20" s="820"/>
    </row>
    <row r="21" spans="1:24" ht="17.25" customHeight="1">
      <c r="A21" s="672">
        <v>5</v>
      </c>
      <c r="B21" s="672"/>
      <c r="C21" s="821"/>
      <c r="D21" s="821"/>
      <c r="E21" s="822"/>
      <c r="F21" s="822"/>
      <c r="G21" s="822"/>
      <c r="H21" s="822"/>
      <c r="I21" s="822"/>
      <c r="J21" s="822"/>
      <c r="K21" s="822"/>
      <c r="L21" s="822"/>
      <c r="M21" s="822"/>
      <c r="N21" s="822"/>
      <c r="O21" s="821"/>
      <c r="P21" s="821"/>
      <c r="Q21" s="821"/>
      <c r="R21" s="820"/>
      <c r="S21" s="820"/>
      <c r="T21" s="823"/>
      <c r="U21" s="5" t="s">
        <v>131</v>
      </c>
      <c r="V21" s="819"/>
      <c r="W21" s="820"/>
      <c r="X21" s="820"/>
    </row>
    <row r="22" spans="1:24" ht="17.25" customHeight="1">
      <c r="A22" s="672">
        <v>6</v>
      </c>
      <c r="B22" s="672"/>
      <c r="C22" s="821"/>
      <c r="D22" s="821"/>
      <c r="E22" s="822"/>
      <c r="F22" s="822"/>
      <c r="G22" s="822"/>
      <c r="H22" s="822"/>
      <c r="I22" s="822"/>
      <c r="J22" s="822"/>
      <c r="K22" s="822"/>
      <c r="L22" s="822"/>
      <c r="M22" s="822"/>
      <c r="N22" s="822"/>
      <c r="O22" s="821"/>
      <c r="P22" s="821"/>
      <c r="Q22" s="821"/>
      <c r="R22" s="820"/>
      <c r="S22" s="820"/>
      <c r="T22" s="823"/>
      <c r="U22" s="5" t="s">
        <v>131</v>
      </c>
      <c r="V22" s="819"/>
      <c r="W22" s="820"/>
      <c r="X22" s="820"/>
    </row>
    <row r="23" spans="1:24" ht="17.25" customHeight="1">
      <c r="A23" s="672">
        <v>7</v>
      </c>
      <c r="B23" s="672"/>
      <c r="C23" s="821"/>
      <c r="D23" s="821"/>
      <c r="E23" s="822"/>
      <c r="F23" s="822"/>
      <c r="G23" s="822"/>
      <c r="H23" s="822"/>
      <c r="I23" s="822"/>
      <c r="J23" s="822"/>
      <c r="K23" s="822"/>
      <c r="L23" s="822"/>
      <c r="M23" s="822"/>
      <c r="N23" s="822"/>
      <c r="O23" s="821"/>
      <c r="P23" s="821"/>
      <c r="Q23" s="821"/>
      <c r="R23" s="820"/>
      <c r="S23" s="820"/>
      <c r="T23" s="823"/>
      <c r="U23" s="5" t="s">
        <v>131</v>
      </c>
      <c r="V23" s="819"/>
      <c r="W23" s="820"/>
      <c r="X23" s="820"/>
    </row>
    <row r="24" spans="1:24" ht="17.25" customHeight="1">
      <c r="A24" s="672">
        <v>8</v>
      </c>
      <c r="B24" s="672"/>
      <c r="C24" s="821"/>
      <c r="D24" s="821"/>
      <c r="E24" s="822"/>
      <c r="F24" s="822"/>
      <c r="G24" s="822"/>
      <c r="H24" s="822"/>
      <c r="I24" s="822"/>
      <c r="J24" s="822"/>
      <c r="K24" s="822"/>
      <c r="L24" s="822"/>
      <c r="M24" s="822"/>
      <c r="N24" s="822"/>
      <c r="O24" s="821"/>
      <c r="P24" s="821"/>
      <c r="Q24" s="821"/>
      <c r="R24" s="820"/>
      <c r="S24" s="820"/>
      <c r="T24" s="823"/>
      <c r="U24" s="5" t="s">
        <v>131</v>
      </c>
      <c r="V24" s="819"/>
      <c r="W24" s="820"/>
      <c r="X24" s="820"/>
    </row>
    <row r="25" spans="1:24" ht="17.25" customHeight="1">
      <c r="A25" s="672">
        <v>9</v>
      </c>
      <c r="B25" s="672"/>
      <c r="C25" s="821"/>
      <c r="D25" s="821"/>
      <c r="E25" s="822"/>
      <c r="F25" s="822"/>
      <c r="G25" s="822"/>
      <c r="H25" s="822"/>
      <c r="I25" s="822"/>
      <c r="J25" s="822"/>
      <c r="K25" s="822"/>
      <c r="L25" s="822"/>
      <c r="M25" s="822"/>
      <c r="N25" s="822"/>
      <c r="O25" s="821"/>
      <c r="P25" s="821"/>
      <c r="Q25" s="821"/>
      <c r="R25" s="820"/>
      <c r="S25" s="820"/>
      <c r="T25" s="823"/>
      <c r="U25" s="5" t="s">
        <v>131</v>
      </c>
      <c r="V25" s="819"/>
      <c r="W25" s="820"/>
      <c r="X25" s="820"/>
    </row>
    <row r="26" spans="1:24" ht="17.25" customHeight="1">
      <c r="A26" s="672">
        <v>10</v>
      </c>
      <c r="B26" s="672"/>
      <c r="C26" s="821"/>
      <c r="D26" s="821"/>
      <c r="E26" s="822"/>
      <c r="F26" s="822"/>
      <c r="G26" s="822"/>
      <c r="H26" s="822"/>
      <c r="I26" s="822"/>
      <c r="J26" s="822"/>
      <c r="K26" s="822"/>
      <c r="L26" s="822"/>
      <c r="M26" s="822"/>
      <c r="N26" s="822"/>
      <c r="O26" s="821"/>
      <c r="P26" s="821"/>
      <c r="Q26" s="821"/>
      <c r="R26" s="820"/>
      <c r="S26" s="820"/>
      <c r="T26" s="823"/>
      <c r="U26" s="5" t="s">
        <v>131</v>
      </c>
      <c r="V26" s="819"/>
      <c r="W26" s="820"/>
      <c r="X26" s="820"/>
    </row>
    <row r="27" spans="1:24" ht="8.25" customHeight="1"/>
    <row r="28" spans="1:24" ht="23.25" customHeight="1">
      <c r="A28" t="s">
        <v>30</v>
      </c>
      <c r="E28" s="824" t="s">
        <v>68</v>
      </c>
      <c r="F28" s="824"/>
      <c r="G28" s="824"/>
      <c r="H28" s="824"/>
      <c r="I28" s="824"/>
      <c r="J28" s="824"/>
      <c r="K28" s="824"/>
      <c r="L28" s="824"/>
      <c r="M28" s="824"/>
      <c r="N28" s="824"/>
      <c r="O28" s="824"/>
      <c r="P28" s="824"/>
      <c r="Q28" s="824"/>
      <c r="R28" s="824"/>
      <c r="S28" s="824"/>
      <c r="T28" s="824"/>
      <c r="U28" s="824"/>
      <c r="V28" s="824"/>
      <c r="W28" s="824"/>
      <c r="X28" s="824"/>
    </row>
    <row r="29" spans="1:24" ht="8.25" customHeight="1"/>
    <row r="30" spans="1:24" ht="23.25" customHeight="1">
      <c r="A30" t="s">
        <v>132</v>
      </c>
      <c r="E30" s="824" t="s">
        <v>69</v>
      </c>
      <c r="F30" s="824"/>
      <c r="G30" s="824"/>
      <c r="H30" s="824"/>
      <c r="I30" s="824"/>
      <c r="J30" s="824"/>
      <c r="K30" s="824"/>
      <c r="L30" s="824"/>
      <c r="M30" s="824"/>
      <c r="N30" s="824"/>
      <c r="O30" s="824"/>
      <c r="P30" s="824"/>
      <c r="Q30" s="824"/>
      <c r="R30" s="824"/>
      <c r="S30" s="824"/>
      <c r="T30" s="824"/>
      <c r="U30" s="824"/>
      <c r="V30" s="824"/>
      <c r="W30" s="824"/>
      <c r="X30" s="824"/>
    </row>
    <row r="31" spans="1:24" ht="9" customHeight="1"/>
    <row r="32" spans="1:24" ht="24" customHeight="1">
      <c r="A32" t="s">
        <v>133</v>
      </c>
      <c r="E32" s="825" t="s">
        <v>142</v>
      </c>
      <c r="F32" s="825"/>
      <c r="G32" s="825"/>
      <c r="H32" s="825"/>
      <c r="I32" s="825"/>
      <c r="J32" s="825"/>
      <c r="K32" s="825"/>
      <c r="L32" s="825"/>
      <c r="M32" s="825"/>
      <c r="N32" s="825"/>
      <c r="O32" s="825"/>
      <c r="P32" s="825"/>
      <c r="Q32" s="825"/>
      <c r="R32" s="825"/>
      <c r="S32" s="677" t="str">
        <f>+IF(ISBLANK(E32),"＜謝金単価上限額＞",IF(E32="その他","","謝金単価上限："&amp;TEXT(VLOOKUP(E32,マスタ!A:E,5,FALSE),"#,##0")&amp;"円/"&amp;IF(VLOOKUP(E32,マスタ!A:C,3,0)="時間（分）",VLOOKUP(E32,マスタ!A:F,6,0)/60&amp;"時間",VLOOKUP(E32,マスタ!A:F,6,0)&amp;VLOOKUP(E32,マスタ!A:C,3,0))))&amp;IF(OR(E32="健康診断協力",E32="保健管理センター診療",E32="カウンセラー指導",E32="講演等（専任教員・教授）",E32="講演等（専任教員・准教授）",E32="講演等（専任教員・講師）",E32="講演等（専任教員・助教）"),CHAR(10)&amp;"(2022年3月31日まで）","")</f>
        <v>謝金単価上限：12,000円/1時間</v>
      </c>
      <c r="T32" s="677"/>
      <c r="U32" s="677"/>
      <c r="V32" s="677"/>
      <c r="W32" s="677"/>
      <c r="X32" s="677"/>
    </row>
    <row r="33" spans="1:30" ht="9" customHeight="1">
      <c r="A33" s="6"/>
      <c r="B33" s="6"/>
      <c r="C33" s="6"/>
      <c r="D33" s="6"/>
      <c r="E33" s="6"/>
      <c r="F33" s="6"/>
      <c r="G33" s="6"/>
      <c r="H33" s="6"/>
      <c r="I33" s="6"/>
      <c r="J33" s="6"/>
      <c r="K33" s="6"/>
      <c r="L33" s="6"/>
      <c r="M33" s="6"/>
      <c r="N33" s="6"/>
      <c r="O33" s="6"/>
      <c r="P33" s="6"/>
      <c r="Q33" s="6"/>
      <c r="R33" s="6"/>
      <c r="S33" s="6"/>
      <c r="T33" s="6"/>
      <c r="U33" s="6"/>
      <c r="V33" s="6"/>
      <c r="W33" s="6"/>
      <c r="X33" s="6"/>
      <c r="Y33" s="639" t="str">
        <f>IF(E32="講演等（時間）","講演の開始／終了時刻を入力してください。"&amp;CHAR(10)&amp;"打合せを行う場合は打合時間も入力してください。",IF(E32="スピーチ","スピーチの開始／終了時刻を入力してください。"&amp;CHAR(10)&amp;"※スピーチ謝金は打合時間支給不可",""))</f>
        <v>講演の開始／終了時刻を入力してください。
打合せを行う場合は打合時間も入力してください。</v>
      </c>
      <c r="Z33" s="639"/>
      <c r="AA33" s="639"/>
      <c r="AB33" s="639"/>
      <c r="AC33" s="639"/>
      <c r="AD33" s="639"/>
    </row>
    <row r="34" spans="1:30" ht="24" customHeight="1">
      <c r="A34" t="s">
        <v>134</v>
      </c>
      <c r="E34" s="7" t="str">
        <f>+IF(COUNT(L36:O45)&gt;0,"※旅費を支給する場合は、対象者毎に用務依頼書を作成してください。","")</f>
        <v>※旅費を支給する場合は、対象者毎に用務依頼書を作成してください。</v>
      </c>
      <c r="X34" s="69" t="str">
        <f>IFERROR(IF(VLOOKUP(E32,マスタ!A:E,5,FALSE)&lt;I36,"＜要確認＞単価上限超過",""),"")</f>
        <v/>
      </c>
      <c r="Y34" s="813"/>
      <c r="Z34" s="813"/>
      <c r="AA34" s="813"/>
      <c r="AB34" s="813"/>
      <c r="AC34" s="813"/>
      <c r="AD34" s="813"/>
    </row>
    <row r="35" spans="1:30" ht="27.75" customHeight="1">
      <c r="A35" s="669" t="s">
        <v>2</v>
      </c>
      <c r="B35" s="669"/>
      <c r="C35" s="669"/>
      <c r="D35" s="669"/>
      <c r="E35" s="668" t="str">
        <f>IF(ISBLANK(E32),"＜単位＞",IF(E32="その他","＜任意＞",VLOOKUP(E32,マスタ!A:C,3,FALSE)))</f>
        <v>時間（分）</v>
      </c>
      <c r="F35" s="668"/>
      <c r="G35" s="668" t="str">
        <f>IF(OR(E32="講演等（時間）"),"打合時間（分）","-")</f>
        <v>打合時間（分）</v>
      </c>
      <c r="H35" s="668"/>
      <c r="I35" s="669" t="s">
        <v>31</v>
      </c>
      <c r="J35" s="669"/>
      <c r="K35" s="669"/>
      <c r="L35" s="670" t="s">
        <v>18</v>
      </c>
      <c r="M35" s="669"/>
      <c r="N35" s="669"/>
      <c r="O35" s="669"/>
      <c r="P35" s="670" t="s">
        <v>19</v>
      </c>
      <c r="Q35" s="669"/>
      <c r="R35" s="669"/>
      <c r="S35" s="669"/>
      <c r="T35" s="670" t="s">
        <v>124</v>
      </c>
      <c r="U35" s="669"/>
      <c r="V35" s="669" t="s">
        <v>1</v>
      </c>
      <c r="W35" s="669"/>
      <c r="X35" s="669"/>
      <c r="Y35" s="727" t="str">
        <f>IF(E32="講演等（時間）","講演時間",IF(E32="スピーチ","スピーチ時間","入力不要"))</f>
        <v>講演時間</v>
      </c>
      <c r="Z35" s="814"/>
      <c r="AA35" s="814"/>
      <c r="AB35" s="730" t="str">
        <f>IF(E32="講演等（時間）","打合時間"&amp;CHAR(10)&amp;"（上限：講演時間数まで）","入力不要")</f>
        <v>打合時間
（上限：講演時間数まで）</v>
      </c>
      <c r="AC35" s="731"/>
      <c r="AD35" s="732"/>
    </row>
    <row r="36" spans="1:30" ht="17.25" customHeight="1">
      <c r="A36" s="672" t="str">
        <f>+IF(ISBLANK(E17),"",E17)</f>
        <v>大阪　太郎</v>
      </c>
      <c r="B36" s="672"/>
      <c r="C36" s="672"/>
      <c r="D36" s="672"/>
      <c r="E36" s="815">
        <v>90</v>
      </c>
      <c r="F36" s="815"/>
      <c r="G36" s="821">
        <v>60</v>
      </c>
      <c r="H36" s="821"/>
      <c r="I36" s="826">
        <v>12000</v>
      </c>
      <c r="J36" s="826"/>
      <c r="K36" s="826"/>
      <c r="L36" s="827">
        <v>1000</v>
      </c>
      <c r="M36" s="827"/>
      <c r="N36" s="827"/>
      <c r="O36" s="827"/>
      <c r="P36" s="827">
        <v>8000</v>
      </c>
      <c r="Q36" s="827"/>
      <c r="R36" s="827"/>
      <c r="S36" s="827"/>
      <c r="T36" s="828"/>
      <c r="U36" s="828"/>
      <c r="V36" s="726">
        <f>IF(COUNT(E36:S36)&gt;0,IF(E32="その他",E36*I36+L36+P36,ROUNDUP((E36+G36)/VLOOKUP($E$32,マスタ!A:F,6,0)*I36+L36+P36,0)),"")</f>
        <v>39000</v>
      </c>
      <c r="W36" s="726"/>
      <c r="X36" s="726"/>
      <c r="Y36" s="86">
        <v>0.41666666666666669</v>
      </c>
      <c r="Z36" s="84" t="s">
        <v>4</v>
      </c>
      <c r="AA36" s="87">
        <v>0.5</v>
      </c>
      <c r="AB36" s="86">
        <v>0.39583333333333331</v>
      </c>
      <c r="AC36" s="84" t="s">
        <v>4</v>
      </c>
      <c r="AD36" s="88">
        <v>0.41666666666666669</v>
      </c>
    </row>
    <row r="37" spans="1:30" ht="17.25" customHeight="1">
      <c r="A37" s="672" t="str">
        <f>+IF(ISBLANK(E18),"",E18)</f>
        <v>大阪　花子</v>
      </c>
      <c r="B37" s="672"/>
      <c r="C37" s="672"/>
      <c r="D37" s="672"/>
      <c r="E37" s="821">
        <v>60</v>
      </c>
      <c r="F37" s="821"/>
      <c r="G37" s="821"/>
      <c r="H37" s="821"/>
      <c r="I37" s="829">
        <v>8000</v>
      </c>
      <c r="J37" s="829"/>
      <c r="K37" s="829"/>
      <c r="L37" s="827">
        <v>1000</v>
      </c>
      <c r="M37" s="827"/>
      <c r="N37" s="827"/>
      <c r="O37" s="827"/>
      <c r="P37" s="827"/>
      <c r="Q37" s="827"/>
      <c r="R37" s="827"/>
      <c r="S37" s="827"/>
      <c r="T37" s="828"/>
      <c r="U37" s="828"/>
      <c r="V37" s="726">
        <f>IF(COUNT(E37:S37)&gt;0,IF(E33="その他",E37*I37+L37+P37,ROUNDUP((E37+G37)/VLOOKUP($E$32,マスタ!A:F,6,0)*I37+L37+P37,0)),"")</f>
        <v>9000</v>
      </c>
      <c r="W37" s="726"/>
      <c r="X37" s="726"/>
      <c r="Y37" s="86">
        <v>0.5</v>
      </c>
      <c r="Z37" s="85" t="s">
        <v>131</v>
      </c>
      <c r="AA37" s="87">
        <v>0.54166666666666663</v>
      </c>
      <c r="AB37" s="86">
        <v>0.39583333333333331</v>
      </c>
      <c r="AC37" s="84" t="s">
        <v>4</v>
      </c>
      <c r="AD37" s="88">
        <v>0.41666666666666669</v>
      </c>
    </row>
    <row r="38" spans="1:30" ht="17.25" customHeight="1">
      <c r="A38" s="672" t="str">
        <f>+IF(ISBLANK(E19),"",E19)</f>
        <v/>
      </c>
      <c r="B38" s="672"/>
      <c r="C38" s="672"/>
      <c r="D38" s="672"/>
      <c r="E38" s="821"/>
      <c r="F38" s="821"/>
      <c r="G38" s="821"/>
      <c r="H38" s="821"/>
      <c r="I38" s="829"/>
      <c r="J38" s="829"/>
      <c r="K38" s="829"/>
      <c r="L38" s="827"/>
      <c r="M38" s="827"/>
      <c r="N38" s="827"/>
      <c r="O38" s="827"/>
      <c r="P38" s="827"/>
      <c r="Q38" s="827"/>
      <c r="R38" s="827"/>
      <c r="S38" s="827"/>
      <c r="T38" s="828"/>
      <c r="U38" s="828"/>
      <c r="V38" s="726" t="str">
        <f>IF(COUNT(E38:S38)&gt;0,IF(E34="その他",E38*I38+L38+P38,ROUNDUP((E38+G38)/VLOOKUP($E$32,マスタ!A:F,6,0)*I38+L38+P38,0)),"")</f>
        <v/>
      </c>
      <c r="W38" s="726"/>
      <c r="X38" s="726"/>
      <c r="Y38" s="86" t="s">
        <v>248</v>
      </c>
      <c r="Z38" s="84" t="s">
        <v>131</v>
      </c>
      <c r="AA38" s="87" t="s">
        <v>248</v>
      </c>
      <c r="AB38" s="86" t="s">
        <v>248</v>
      </c>
      <c r="AC38" s="84" t="s">
        <v>4</v>
      </c>
      <c r="AD38" s="88" t="s">
        <v>248</v>
      </c>
    </row>
    <row r="39" spans="1:30" ht="17.25" customHeight="1">
      <c r="A39" s="672" t="str">
        <f>+IF(ISBLANK(E20),"",E20)</f>
        <v/>
      </c>
      <c r="B39" s="672"/>
      <c r="C39" s="672"/>
      <c r="D39" s="672"/>
      <c r="E39" s="821"/>
      <c r="F39" s="821"/>
      <c r="G39" s="821"/>
      <c r="H39" s="821"/>
      <c r="I39" s="829"/>
      <c r="J39" s="829"/>
      <c r="K39" s="829"/>
      <c r="L39" s="827"/>
      <c r="M39" s="827"/>
      <c r="N39" s="827"/>
      <c r="O39" s="827"/>
      <c r="P39" s="827"/>
      <c r="Q39" s="827"/>
      <c r="R39" s="827"/>
      <c r="S39" s="827"/>
      <c r="T39" s="828"/>
      <c r="U39" s="828"/>
      <c r="V39" s="726" t="str">
        <f>IF(COUNT(E39:S39)&gt;0,IF(E35="その他",E39*I39+L39+P39,ROUNDUP((E39+G39)/VLOOKUP($E$32,マスタ!A:F,6,0)*I39+L39+P39,0)),"")</f>
        <v/>
      </c>
      <c r="W39" s="726"/>
      <c r="X39" s="726"/>
      <c r="Y39" s="86" t="s">
        <v>248</v>
      </c>
      <c r="Z39" s="84" t="s">
        <v>131</v>
      </c>
      <c r="AA39" s="87" t="s">
        <v>248</v>
      </c>
      <c r="AB39" s="86" t="s">
        <v>248</v>
      </c>
      <c r="AC39" s="84" t="s">
        <v>4</v>
      </c>
      <c r="AD39" s="88" t="s">
        <v>248</v>
      </c>
    </row>
    <row r="40" spans="1:30" ht="17.25" customHeight="1">
      <c r="A40" s="672" t="str">
        <f t="shared" ref="A40:A45" si="0">+IF(ISBLANK(E21),"",E21)</f>
        <v/>
      </c>
      <c r="B40" s="672"/>
      <c r="C40" s="672"/>
      <c r="D40" s="672"/>
      <c r="E40" s="821"/>
      <c r="F40" s="821"/>
      <c r="G40" s="821"/>
      <c r="H40" s="821"/>
      <c r="I40" s="829"/>
      <c r="J40" s="829"/>
      <c r="K40" s="829"/>
      <c r="L40" s="827"/>
      <c r="M40" s="827"/>
      <c r="N40" s="827"/>
      <c r="O40" s="827"/>
      <c r="P40" s="827"/>
      <c r="Q40" s="827"/>
      <c r="R40" s="827"/>
      <c r="S40" s="827"/>
      <c r="T40" s="828"/>
      <c r="U40" s="828"/>
      <c r="V40" s="726" t="str">
        <f>IF(COUNT(E40:S40)&gt;0,IF(E36="その他",E40*I40+L40+P40,ROUNDUP((E40+G40)/VLOOKUP($E$32,マスタ!A:F,6,0)*I40+L40+P40,0)),"")</f>
        <v/>
      </c>
      <c r="W40" s="726"/>
      <c r="X40" s="726"/>
      <c r="Y40" s="86" t="s">
        <v>248</v>
      </c>
      <c r="Z40" s="84" t="s">
        <v>131</v>
      </c>
      <c r="AA40" s="87" t="s">
        <v>248</v>
      </c>
      <c r="AB40" s="86" t="s">
        <v>248</v>
      </c>
      <c r="AC40" s="84" t="s">
        <v>4</v>
      </c>
      <c r="AD40" s="88" t="s">
        <v>248</v>
      </c>
    </row>
    <row r="41" spans="1:30" ht="17.25" customHeight="1">
      <c r="A41" s="672" t="str">
        <f t="shared" si="0"/>
        <v/>
      </c>
      <c r="B41" s="672"/>
      <c r="C41" s="672"/>
      <c r="D41" s="672"/>
      <c r="E41" s="821"/>
      <c r="F41" s="821"/>
      <c r="G41" s="821"/>
      <c r="H41" s="821"/>
      <c r="I41" s="829"/>
      <c r="J41" s="829"/>
      <c r="K41" s="829"/>
      <c r="L41" s="827"/>
      <c r="M41" s="827"/>
      <c r="N41" s="827"/>
      <c r="O41" s="827"/>
      <c r="P41" s="827"/>
      <c r="Q41" s="827"/>
      <c r="R41" s="827"/>
      <c r="S41" s="827"/>
      <c r="T41" s="828"/>
      <c r="U41" s="828"/>
      <c r="V41" s="726" t="str">
        <f>IF(COUNT(E41:S41)&gt;0,IF(E37="その他",E41*I41+L41+P41,ROUNDUP((E41+G41)/VLOOKUP($E$32,マスタ!A:F,6,0)*I41+L41+P41,0)),"")</f>
        <v/>
      </c>
      <c r="W41" s="726"/>
      <c r="X41" s="726"/>
      <c r="Y41" s="86" t="s">
        <v>248</v>
      </c>
      <c r="Z41" s="84" t="s">
        <v>131</v>
      </c>
      <c r="AA41" s="87" t="s">
        <v>248</v>
      </c>
      <c r="AB41" s="86" t="s">
        <v>248</v>
      </c>
      <c r="AC41" s="84" t="s">
        <v>4</v>
      </c>
      <c r="AD41" s="88" t="s">
        <v>248</v>
      </c>
    </row>
    <row r="42" spans="1:30" ht="17.25" customHeight="1">
      <c r="A42" s="672" t="str">
        <f t="shared" si="0"/>
        <v/>
      </c>
      <c r="B42" s="672"/>
      <c r="C42" s="672"/>
      <c r="D42" s="672"/>
      <c r="E42" s="821"/>
      <c r="F42" s="821"/>
      <c r="G42" s="821"/>
      <c r="H42" s="821"/>
      <c r="I42" s="829"/>
      <c r="J42" s="829"/>
      <c r="K42" s="829"/>
      <c r="L42" s="827"/>
      <c r="M42" s="827"/>
      <c r="N42" s="827"/>
      <c r="O42" s="827"/>
      <c r="P42" s="827"/>
      <c r="Q42" s="827"/>
      <c r="R42" s="827"/>
      <c r="S42" s="827"/>
      <c r="T42" s="828"/>
      <c r="U42" s="828"/>
      <c r="V42" s="726" t="str">
        <f>IF(COUNT(E42:S42)&gt;0,IF(E38="その他",E42*I42+L42+P42,ROUNDUP((E42+G42)/VLOOKUP($E$32,マスタ!A:F,6,0)*I42+L42+P42,0)),"")</f>
        <v/>
      </c>
      <c r="W42" s="726"/>
      <c r="X42" s="726"/>
      <c r="Y42" s="86" t="s">
        <v>248</v>
      </c>
      <c r="Z42" s="84" t="s">
        <v>131</v>
      </c>
      <c r="AA42" s="87" t="s">
        <v>248</v>
      </c>
      <c r="AB42" s="86" t="s">
        <v>248</v>
      </c>
      <c r="AC42" s="84" t="s">
        <v>4</v>
      </c>
      <c r="AD42" s="88" t="s">
        <v>248</v>
      </c>
    </row>
    <row r="43" spans="1:30" ht="17.25" customHeight="1">
      <c r="A43" s="672" t="str">
        <f t="shared" si="0"/>
        <v/>
      </c>
      <c r="B43" s="672"/>
      <c r="C43" s="672"/>
      <c r="D43" s="672"/>
      <c r="E43" s="821"/>
      <c r="F43" s="821"/>
      <c r="G43" s="821"/>
      <c r="H43" s="821"/>
      <c r="I43" s="829"/>
      <c r="J43" s="829"/>
      <c r="K43" s="829"/>
      <c r="L43" s="827"/>
      <c r="M43" s="827"/>
      <c r="N43" s="827"/>
      <c r="O43" s="827"/>
      <c r="P43" s="827"/>
      <c r="Q43" s="827"/>
      <c r="R43" s="827"/>
      <c r="S43" s="827"/>
      <c r="T43" s="828"/>
      <c r="U43" s="828"/>
      <c r="V43" s="726" t="str">
        <f>IF(COUNT(E43:S43)&gt;0,IF(E39="その他",E43*I43+L43+P43,ROUNDUP((E43+G43)/VLOOKUP($E$32,マスタ!A:F,6,0)*I43+L43+P43,0)),"")</f>
        <v/>
      </c>
      <c r="W43" s="726"/>
      <c r="X43" s="726"/>
      <c r="Y43" s="86" t="s">
        <v>248</v>
      </c>
      <c r="Z43" s="84" t="s">
        <v>131</v>
      </c>
      <c r="AA43" s="87" t="s">
        <v>248</v>
      </c>
      <c r="AB43" s="86" t="s">
        <v>248</v>
      </c>
      <c r="AC43" s="84" t="s">
        <v>4</v>
      </c>
      <c r="AD43" s="88" t="s">
        <v>248</v>
      </c>
    </row>
    <row r="44" spans="1:30" ht="17.25" customHeight="1">
      <c r="A44" s="672" t="str">
        <f t="shared" si="0"/>
        <v/>
      </c>
      <c r="B44" s="672"/>
      <c r="C44" s="672"/>
      <c r="D44" s="672"/>
      <c r="E44" s="821"/>
      <c r="F44" s="821"/>
      <c r="G44" s="821"/>
      <c r="H44" s="821"/>
      <c r="I44" s="829"/>
      <c r="J44" s="829"/>
      <c r="K44" s="829"/>
      <c r="L44" s="827"/>
      <c r="M44" s="827"/>
      <c r="N44" s="827"/>
      <c r="O44" s="827"/>
      <c r="P44" s="827"/>
      <c r="Q44" s="827"/>
      <c r="R44" s="827"/>
      <c r="S44" s="827"/>
      <c r="T44" s="828"/>
      <c r="U44" s="828"/>
      <c r="V44" s="726" t="str">
        <f>IF(COUNT(E44:S44)&gt;0,IF(E40="その他",E44*I44+L44+P44,ROUNDUP((E44+G44)/VLOOKUP($E$32,マスタ!A:F,6,0)*I44+L44+P44,0)),"")</f>
        <v/>
      </c>
      <c r="W44" s="726"/>
      <c r="X44" s="726"/>
      <c r="Y44" s="86" t="s">
        <v>248</v>
      </c>
      <c r="Z44" s="84" t="s">
        <v>131</v>
      </c>
      <c r="AA44" s="87" t="s">
        <v>248</v>
      </c>
      <c r="AB44" s="86" t="s">
        <v>248</v>
      </c>
      <c r="AC44" s="84" t="s">
        <v>4</v>
      </c>
      <c r="AD44" s="88" t="s">
        <v>248</v>
      </c>
    </row>
    <row r="45" spans="1:30" ht="17.25" customHeight="1" thickBot="1">
      <c r="A45" s="672" t="str">
        <f t="shared" si="0"/>
        <v/>
      </c>
      <c r="B45" s="672"/>
      <c r="C45" s="672"/>
      <c r="D45" s="672"/>
      <c r="E45" s="821"/>
      <c r="F45" s="821"/>
      <c r="G45" s="821"/>
      <c r="H45" s="821"/>
      <c r="I45" s="829"/>
      <c r="J45" s="829"/>
      <c r="K45" s="829"/>
      <c r="L45" s="827"/>
      <c r="M45" s="827"/>
      <c r="N45" s="827"/>
      <c r="O45" s="827"/>
      <c r="P45" s="827"/>
      <c r="Q45" s="827"/>
      <c r="R45" s="827"/>
      <c r="S45" s="830"/>
      <c r="T45" s="831"/>
      <c r="U45" s="831"/>
      <c r="V45" s="726" t="str">
        <f>IF(COUNT(E45:S45)&gt;0,IF(E41="その他",E45*I45+L45+P45,ROUNDUP((E45+G45)/VLOOKUP($E$32,マスタ!A:F,6,0)*I45+L45+P45,0)),"")</f>
        <v/>
      </c>
      <c r="W45" s="726"/>
      <c r="X45" s="726"/>
      <c r="Y45" s="86" t="s">
        <v>248</v>
      </c>
      <c r="Z45" s="84" t="s">
        <v>131</v>
      </c>
      <c r="AA45" s="87" t="s">
        <v>248</v>
      </c>
      <c r="AB45" s="86" t="s">
        <v>248</v>
      </c>
      <c r="AC45" s="84" t="s">
        <v>4</v>
      </c>
      <c r="AD45" s="88" t="s">
        <v>248</v>
      </c>
    </row>
    <row r="46" spans="1:30" ht="17.25" customHeight="1" thickBot="1">
      <c r="A46" s="1" t="str">
        <f>+IF(ISBLANK(E32),"＜注意事項＞",IF(VLOOKUP(E32,マスタ!A:B,2,FALSE)=0.1021,"※謝金・交通費含む総合計額の10.21%（非居住者20.42%）が源泉徴収対象となります。",IF(OR(VLOOKUP(E32,マスタ!A:B,2,FALSE)="月乙",VLOOKUP(E32,マスタ!A:B,2,FALSE)="月乙日丙"),"※交通費除く、謝金本体が源泉徴収対象となります。","")))</f>
        <v>※謝金・交通費含む総合計額の10.21%（非居住者20.42%）が源泉徴収対象となります。</v>
      </c>
      <c r="B46" s="1"/>
      <c r="C46" s="1"/>
      <c r="D46" s="1"/>
      <c r="E46" s="1"/>
      <c r="F46" s="1"/>
      <c r="G46" s="1"/>
      <c r="H46" s="1"/>
      <c r="I46" s="1"/>
      <c r="J46" s="1"/>
      <c r="K46" s="1"/>
      <c r="L46" s="1"/>
      <c r="M46" s="1"/>
      <c r="N46" s="1"/>
      <c r="O46" s="1"/>
      <c r="P46" s="1"/>
      <c r="Q46" s="1"/>
      <c r="R46" s="1"/>
      <c r="S46" s="701" t="s">
        <v>28</v>
      </c>
      <c r="T46" s="702"/>
      <c r="U46" s="702"/>
      <c r="V46" s="703">
        <f>SUM(V36:X45)</f>
        <v>48000</v>
      </c>
      <c r="W46" s="703"/>
      <c r="X46" s="704"/>
    </row>
    <row r="47" spans="1:30" ht="17.25" customHeight="1">
      <c r="A47" s="1" t="str">
        <f>IF(ISBLANK(E32),"",IF(E32="講演等（時間）","※講演時間数を「時間（分）」欄に、打合せの時間数を「打合時間（分）」欄に入力してください。",IF(OR(VLOOKUP(E32,マスタ!A:B,2,0)="月乙",VLOOKUP(E32,マスタ!A:B,2,0)="月乙日丙"),"　ただし、対象者が非居住者の場合は、謝金・交通費を含む総合計額の20.42％が源泉徴収対象となります。","")))</f>
        <v>※講演時間数を「時間（分）」欄に、打合せの時間数を「打合時間（分）」欄に入力してください。</v>
      </c>
      <c r="B47" s="1"/>
      <c r="C47" s="1"/>
      <c r="D47" s="1"/>
      <c r="E47" s="1"/>
      <c r="F47" s="1"/>
      <c r="G47" s="1"/>
      <c r="H47" s="1"/>
      <c r="I47" s="1"/>
      <c r="J47" s="1"/>
      <c r="K47" s="1"/>
      <c r="L47" s="1"/>
      <c r="M47" s="1"/>
      <c r="N47" s="1"/>
      <c r="O47" s="1"/>
      <c r="P47" s="1"/>
      <c r="Q47" s="1"/>
      <c r="R47" s="1"/>
      <c r="S47" s="1"/>
      <c r="T47" s="1"/>
      <c r="U47" s="1"/>
      <c r="V47" s="1"/>
      <c r="W47" s="1"/>
      <c r="X47" s="1"/>
    </row>
    <row r="48" spans="1:30" ht="17.25" customHeight="1">
      <c r="A48" s="1" t="str">
        <f>+IF(ISBLANK(E32),"",IF(E32="講演等（時間）","　（事前・事後の打合せ合計時間数は講演時間数以下とし、打合せのみでの謝金支出は不可です。）",IF(VLOOKUP(E32,マスタ!A:B,2,0)="月乙日丙","※以下のいずれかの場合は、源泉徴収において日額丙欄を適用することができ、いずれにも該当しない場合は月額乙欄が適用されます。","")))</f>
        <v>　（事前・事後の打合せ合計時間数は講演時間数以下とし、打合せのみでの謝金支出は不可です。）</v>
      </c>
      <c r="B48" s="1"/>
      <c r="C48" s="1"/>
      <c r="D48" s="1"/>
      <c r="E48" s="1"/>
      <c r="F48" s="1"/>
      <c r="G48" s="1"/>
      <c r="H48" s="1"/>
      <c r="I48" s="1"/>
      <c r="J48" s="1"/>
      <c r="K48" s="1"/>
      <c r="L48" s="1"/>
      <c r="M48" s="1"/>
      <c r="N48" s="1"/>
      <c r="O48" s="1"/>
      <c r="P48" s="1"/>
      <c r="Q48" s="1"/>
      <c r="R48" s="1"/>
      <c r="S48" s="1"/>
      <c r="T48" s="1"/>
      <c r="U48" s="1"/>
      <c r="V48" s="1"/>
      <c r="W48" s="1"/>
      <c r="X48" s="1"/>
    </row>
    <row r="49" spans="1:24" ht="17.25" customHeight="1">
      <c r="A49" s="1" t="str">
        <f>IF(ISBLANK(E32),"",IF(VLOOKUP(E32,マスタ!A:B,2,0)="月乙日丙","　①過去2ケ月以内に本学からの給与や謝金を受け取る業務に従事したことがなく、かつ、当該業務の依頼期間が2ケ月以内の場合",""))</f>
        <v/>
      </c>
      <c r="B49" s="1"/>
      <c r="C49" s="1"/>
      <c r="D49" s="1"/>
      <c r="E49" s="1"/>
      <c r="F49" s="1"/>
      <c r="G49" s="1"/>
      <c r="H49" s="1"/>
      <c r="I49" s="1"/>
      <c r="J49" s="1"/>
      <c r="K49" s="1"/>
      <c r="L49" s="1"/>
      <c r="M49" s="1"/>
      <c r="N49" s="1"/>
      <c r="O49" s="1"/>
      <c r="P49" s="1"/>
      <c r="Q49" s="1"/>
      <c r="R49" s="1"/>
      <c r="S49" s="1"/>
      <c r="T49" s="1"/>
      <c r="U49" s="1"/>
      <c r="V49" s="1"/>
      <c r="W49" s="1"/>
      <c r="X49" s="1"/>
    </row>
    <row r="50" spans="1:24" ht="17.25" customHeight="1">
      <c r="A50" t="str">
        <f>IF(ISBLANK(E32),"",IF(VLOOKUP(E32,マスタ!A:B,2,0)="月乙日丙","　②前々回業務依頼期間終了日から前回業務依頼期間開始日までの期間が2ケ月以上、かつ、前回業務依頼期間開始日から",""))</f>
        <v/>
      </c>
    </row>
    <row r="51" spans="1:24" ht="13.5" customHeight="1">
      <c r="A51" t="str">
        <f>IF(ISBLANK(E32),"",IF(VLOOKUP(E32,マスタ!A:B,2,0)="月乙日丙","　　当該業務依頼期間終了日までの期間が2ケ月以内の場合",""))</f>
        <v/>
      </c>
    </row>
    <row r="52" spans="1:24" ht="13.5" customHeight="1"/>
    <row r="53" spans="1:24" ht="24" customHeight="1">
      <c r="A53" t="s">
        <v>135</v>
      </c>
      <c r="E53" s="824" t="s">
        <v>76</v>
      </c>
      <c r="F53" s="824"/>
      <c r="G53" s="824"/>
      <c r="H53" s="824"/>
      <c r="I53" s="705" t="str">
        <f>+IF(ISBLANK(E53),"",IF(ISBLANK(VLOOKUP(E53,マスタ!G:K,2,FALSE)),"",VLOOKUP(E53,マスタ!G:K,2,FALSE)))</f>
        <v>経費区分（代表or学外分担or学内分担）：</v>
      </c>
      <c r="J53" s="705"/>
      <c r="K53" s="705"/>
      <c r="L53" s="705"/>
      <c r="M53" s="832" t="s">
        <v>75</v>
      </c>
      <c r="N53" s="832"/>
      <c r="O53" s="832"/>
      <c r="P53" s="832"/>
      <c r="Q53" s="687" t="str">
        <f>+IF(ISBLANK(E53),"",IF(ISBLANK(VLOOKUP(E53,マスタ!G:K,3,FALSE)),"",VLOOKUP(E53,マスタ!G:K,3,FALSE)))</f>
        <v>種目：</v>
      </c>
      <c r="R53" s="687"/>
      <c r="S53" s="687"/>
      <c r="T53" s="687"/>
      <c r="U53" s="832" t="s">
        <v>77</v>
      </c>
      <c r="V53" s="832"/>
      <c r="W53" s="832"/>
      <c r="X53" s="832"/>
    </row>
    <row r="54" spans="1:24" ht="4.5" customHeight="1"/>
    <row r="55" spans="1:24" ht="24" customHeight="1">
      <c r="A55" s="687" t="str">
        <f>+IF(ISBLANK(E53),"",IF(OR(E53="基盤研究費",E53="大学運営経費"),"経費種目：",""))</f>
        <v/>
      </c>
      <c r="B55" s="687"/>
      <c r="C55" s="687"/>
      <c r="D55" s="687"/>
      <c r="E55" s="832"/>
      <c r="F55" s="832"/>
      <c r="G55" s="832"/>
      <c r="H55" s="832"/>
      <c r="I55" s="687" t="str">
        <f>+IF(ISBLANK(E53),"",IF(OR(E53="共通経費",E55="その他"),"経費名称：",IF(ISBLANK(VLOOKUP(E53,マスタ!G:K,4,FALSE)),"",VLOOKUP(E53,マスタ!G:K,4,FALSE))))</f>
        <v>研究代表者名：</v>
      </c>
      <c r="J55" s="687"/>
      <c r="K55" s="687"/>
      <c r="L55" s="687"/>
      <c r="M55" s="832" t="s">
        <v>67</v>
      </c>
      <c r="N55" s="832"/>
      <c r="O55" s="832"/>
      <c r="P55" s="832"/>
      <c r="Q55" s="687" t="str">
        <f>+IF(ISBLANK(E53),"",IF(ISBLANK(VLOOKUP(E53,マスタ!G:K,5,FALSE)),"",VLOOKUP(E53,マスタ!G:K,5,FALSE)))</f>
        <v>ﾌﾟﾛｼﾞｪｸﾄNo.(ｺｰﾄﾞ)：</v>
      </c>
      <c r="R55" s="687"/>
      <c r="S55" s="687"/>
      <c r="T55" s="687"/>
      <c r="U55" s="832" t="s">
        <v>138</v>
      </c>
      <c r="V55" s="832"/>
      <c r="W55" s="832"/>
      <c r="X55" s="832"/>
    </row>
    <row r="56" spans="1:24" ht="9" customHeight="1"/>
    <row r="57" spans="1:24" ht="24" customHeight="1">
      <c r="A57" t="s">
        <v>136</v>
      </c>
      <c r="E57" s="824" t="s">
        <v>34</v>
      </c>
      <c r="F57" s="824"/>
      <c r="G57" s="824"/>
      <c r="H57" s="824"/>
      <c r="I57" s="824"/>
      <c r="J57" s="824"/>
      <c r="K57" s="687" t="str">
        <f>+IF(ISBLANK(E57),"",IF(E57="その他","詳細：",""))</f>
        <v/>
      </c>
      <c r="L57" s="687"/>
      <c r="M57" s="832"/>
      <c r="N57" s="832"/>
      <c r="O57" s="832"/>
      <c r="P57" s="832"/>
      <c r="Q57" s="832"/>
      <c r="R57" s="832"/>
      <c r="S57" s="832"/>
      <c r="T57" s="832"/>
      <c r="U57" s="832"/>
      <c r="V57" s="832"/>
      <c r="W57" s="832"/>
      <c r="X57" s="832"/>
    </row>
    <row r="58" spans="1:24" ht="9" customHeight="1"/>
    <row r="59" spans="1:24" ht="24" customHeight="1">
      <c r="A59" t="s">
        <v>137</v>
      </c>
      <c r="E59" s="832"/>
      <c r="F59" s="832"/>
      <c r="G59" s="832"/>
      <c r="H59" s="832"/>
      <c r="I59" s="832"/>
      <c r="J59" s="832"/>
      <c r="K59" s="832"/>
      <c r="L59" s="832"/>
      <c r="M59" s="832"/>
      <c r="N59" s="832"/>
      <c r="O59" s="832"/>
      <c r="P59" s="832"/>
      <c r="Q59" s="832"/>
      <c r="R59" s="832"/>
      <c r="S59" s="832"/>
      <c r="T59" s="832"/>
      <c r="U59" s="832"/>
      <c r="V59" s="832"/>
      <c r="W59" s="832"/>
      <c r="X59" s="832"/>
    </row>
    <row r="60" spans="1:24" ht="9" customHeight="1"/>
    <row r="61" spans="1:24" ht="24" customHeight="1"/>
    <row r="62" spans="1:24" ht="18" customHeight="1"/>
    <row r="63" spans="1:24" ht="18" customHeight="1"/>
    <row r="64" spans="1:24" ht="18" customHeight="1"/>
  </sheetData>
  <mergeCells count="205">
    <mergeCell ref="E57:J57"/>
    <mergeCell ref="K57:L57"/>
    <mergeCell ref="M57:X57"/>
    <mergeCell ref="E59:X59"/>
    <mergeCell ref="A55:D55"/>
    <mergeCell ref="E55:H55"/>
    <mergeCell ref="I55:L55"/>
    <mergeCell ref="M55:P55"/>
    <mergeCell ref="Q55:T55"/>
    <mergeCell ref="U55:X55"/>
    <mergeCell ref="S46:U46"/>
    <mergeCell ref="V46:X46"/>
    <mergeCell ref="E53:H53"/>
    <mergeCell ref="I53:L53"/>
    <mergeCell ref="M53:P53"/>
    <mergeCell ref="Q53:T53"/>
    <mergeCell ref="U53:X53"/>
    <mergeCell ref="T44:U44"/>
    <mergeCell ref="V44:X44"/>
    <mergeCell ref="A45:D45"/>
    <mergeCell ref="E45:F45"/>
    <mergeCell ref="G45:H45"/>
    <mergeCell ref="I45:K45"/>
    <mergeCell ref="L45:O45"/>
    <mergeCell ref="P45:S45"/>
    <mergeCell ref="T45:U45"/>
    <mergeCell ref="V45:X45"/>
    <mergeCell ref="A44:D44"/>
    <mergeCell ref="E44:F44"/>
    <mergeCell ref="G44:H44"/>
    <mergeCell ref="I44:K44"/>
    <mergeCell ref="L44:O44"/>
    <mergeCell ref="P44:S44"/>
    <mergeCell ref="T42:U42"/>
    <mergeCell ref="V42:X42"/>
    <mergeCell ref="A43:D43"/>
    <mergeCell ref="E43:F43"/>
    <mergeCell ref="G43:H43"/>
    <mergeCell ref="I43:K43"/>
    <mergeCell ref="L43:O43"/>
    <mergeCell ref="P43:S43"/>
    <mergeCell ref="T43:U43"/>
    <mergeCell ref="V43:X43"/>
    <mergeCell ref="A42:D42"/>
    <mergeCell ref="E42:F42"/>
    <mergeCell ref="G42:H42"/>
    <mergeCell ref="I42:K42"/>
    <mergeCell ref="L42:O42"/>
    <mergeCell ref="P42:S42"/>
    <mergeCell ref="T40:U40"/>
    <mergeCell ref="V40:X40"/>
    <mergeCell ref="A41:D41"/>
    <mergeCell ref="E41:F41"/>
    <mergeCell ref="G41:H41"/>
    <mergeCell ref="I41:K41"/>
    <mergeCell ref="L41:O41"/>
    <mergeCell ref="P41:S41"/>
    <mergeCell ref="T41:U41"/>
    <mergeCell ref="V41:X41"/>
    <mergeCell ref="A40:D40"/>
    <mergeCell ref="E40:F40"/>
    <mergeCell ref="G40:H40"/>
    <mergeCell ref="I40:K40"/>
    <mergeCell ref="L40:O40"/>
    <mergeCell ref="P40:S40"/>
    <mergeCell ref="T38:U38"/>
    <mergeCell ref="V38:X38"/>
    <mergeCell ref="A39:D39"/>
    <mergeCell ref="E39:F39"/>
    <mergeCell ref="G39:H39"/>
    <mergeCell ref="I39:K39"/>
    <mergeCell ref="L39:O39"/>
    <mergeCell ref="P39:S39"/>
    <mergeCell ref="T39:U39"/>
    <mergeCell ref="V39:X39"/>
    <mergeCell ref="A38:D38"/>
    <mergeCell ref="E38:F38"/>
    <mergeCell ref="G38:H38"/>
    <mergeCell ref="I38:K38"/>
    <mergeCell ref="L38:O38"/>
    <mergeCell ref="P38:S38"/>
    <mergeCell ref="A36:D36"/>
    <mergeCell ref="E36:F36"/>
    <mergeCell ref="G36:H36"/>
    <mergeCell ref="I36:K36"/>
    <mergeCell ref="L36:O36"/>
    <mergeCell ref="P36:S36"/>
    <mergeCell ref="T36:U36"/>
    <mergeCell ref="V36:X36"/>
    <mergeCell ref="A37:D37"/>
    <mergeCell ref="E37:F37"/>
    <mergeCell ref="G37:H37"/>
    <mergeCell ref="I37:K37"/>
    <mergeCell ref="L37:O37"/>
    <mergeCell ref="P37:S37"/>
    <mergeCell ref="T37:U37"/>
    <mergeCell ref="V37:X37"/>
    <mergeCell ref="V26:X26"/>
    <mergeCell ref="E28:X28"/>
    <mergeCell ref="E30:X30"/>
    <mergeCell ref="E32:R32"/>
    <mergeCell ref="S32:X32"/>
    <mergeCell ref="A35:D35"/>
    <mergeCell ref="E35:F35"/>
    <mergeCell ref="G35:H35"/>
    <mergeCell ref="I35:K35"/>
    <mergeCell ref="L35:O35"/>
    <mergeCell ref="A26:B26"/>
    <mergeCell ref="C26:D26"/>
    <mergeCell ref="E26:H26"/>
    <mergeCell ref="I26:N26"/>
    <mergeCell ref="O26:Q26"/>
    <mergeCell ref="R26:T26"/>
    <mergeCell ref="P35:S35"/>
    <mergeCell ref="T35:U35"/>
    <mergeCell ref="V35:X35"/>
    <mergeCell ref="V24:X24"/>
    <mergeCell ref="A25:B25"/>
    <mergeCell ref="C25:D25"/>
    <mergeCell ref="E25:H25"/>
    <mergeCell ref="I25:N25"/>
    <mergeCell ref="O25:Q25"/>
    <mergeCell ref="R25:T25"/>
    <mergeCell ref="V25:X25"/>
    <mergeCell ref="A24:B24"/>
    <mergeCell ref="C24:D24"/>
    <mergeCell ref="E24:H24"/>
    <mergeCell ref="I24:N24"/>
    <mergeCell ref="O24:Q24"/>
    <mergeCell ref="R24:T24"/>
    <mergeCell ref="V22:X22"/>
    <mergeCell ref="A23:B23"/>
    <mergeCell ref="C23:D23"/>
    <mergeCell ref="E23:H23"/>
    <mergeCell ref="I23:N23"/>
    <mergeCell ref="O23:Q23"/>
    <mergeCell ref="R23:T23"/>
    <mergeCell ref="V23:X23"/>
    <mergeCell ref="A22:B22"/>
    <mergeCell ref="C22:D22"/>
    <mergeCell ref="E22:H22"/>
    <mergeCell ref="I22:N22"/>
    <mergeCell ref="O22:Q22"/>
    <mergeCell ref="R22:T22"/>
    <mergeCell ref="V20:X20"/>
    <mergeCell ref="A21:B21"/>
    <mergeCell ref="C21:D21"/>
    <mergeCell ref="E21:H21"/>
    <mergeCell ref="I21:N21"/>
    <mergeCell ref="O21:Q21"/>
    <mergeCell ref="R21:T21"/>
    <mergeCell ref="V21:X21"/>
    <mergeCell ref="A20:B20"/>
    <mergeCell ref="C20:D20"/>
    <mergeCell ref="E20:H20"/>
    <mergeCell ref="I20:N20"/>
    <mergeCell ref="O20:Q20"/>
    <mergeCell ref="R20:T20"/>
    <mergeCell ref="V18:X18"/>
    <mergeCell ref="A19:B19"/>
    <mergeCell ref="C19:D19"/>
    <mergeCell ref="E19:H19"/>
    <mergeCell ref="I19:N19"/>
    <mergeCell ref="O19:Q19"/>
    <mergeCell ref="R19:T19"/>
    <mergeCell ref="V19:X19"/>
    <mergeCell ref="A18:B18"/>
    <mergeCell ref="C18:D18"/>
    <mergeCell ref="E18:H18"/>
    <mergeCell ref="I18:N18"/>
    <mergeCell ref="O18:Q18"/>
    <mergeCell ref="R18:T18"/>
    <mergeCell ref="R17:T17"/>
    <mergeCell ref="V17:X17"/>
    <mergeCell ref="A7:X7"/>
    <mergeCell ref="A10:X10"/>
    <mergeCell ref="A16:B16"/>
    <mergeCell ref="C16:D16"/>
    <mergeCell ref="E16:H16"/>
    <mergeCell ref="I16:N16"/>
    <mergeCell ref="O16:Q16"/>
    <mergeCell ref="Y1:Z2"/>
    <mergeCell ref="AA1:AB2"/>
    <mergeCell ref="Y33:AD34"/>
    <mergeCell ref="Y35:AA35"/>
    <mergeCell ref="AB35:AD35"/>
    <mergeCell ref="A13:X13"/>
    <mergeCell ref="O4:P4"/>
    <mergeCell ref="Q4:T4"/>
    <mergeCell ref="U4:X4"/>
    <mergeCell ref="O5:P5"/>
    <mergeCell ref="Q5:T5"/>
    <mergeCell ref="U5:X5"/>
    <mergeCell ref="R16:X16"/>
    <mergeCell ref="O2:P2"/>
    <mergeCell ref="Q2:T2"/>
    <mergeCell ref="U2:X2"/>
    <mergeCell ref="O3:P3"/>
    <mergeCell ref="Q3:T3"/>
    <mergeCell ref="U3:X3"/>
    <mergeCell ref="A17:B17"/>
    <mergeCell ref="C17:D17"/>
    <mergeCell ref="E17:H17"/>
    <mergeCell ref="I17:N17"/>
    <mergeCell ref="O17:Q17"/>
  </mergeCells>
  <phoneticPr fontId="1"/>
  <conditionalFormatting sqref="Y36:Y45">
    <cfRule type="expression" dxfId="3" priority="4">
      <formula>AND(OR($E$32="講演等（時間）",$E$32="スピーチ"),A36&lt;&gt;"",OR(Y36="：",Y36=""))</formula>
    </cfRule>
  </conditionalFormatting>
  <conditionalFormatting sqref="Y35:AA35">
    <cfRule type="expression" dxfId="2" priority="2">
      <formula>AND($E$32&lt;&gt;"講演等（時間）",$E$32&lt;&gt;"スピーチ")</formula>
    </cfRule>
  </conditionalFormatting>
  <conditionalFormatting sqref="AA36:AA45">
    <cfRule type="expression" dxfId="1" priority="3">
      <formula>AND(OR($E$32="講演等（時間）",$E$32="スピーチ"),A36&lt;&gt;"",OR(AA36="：",AA36=""))</formula>
    </cfRule>
  </conditionalFormatting>
  <conditionalFormatting sqref="AB35:AD35">
    <cfRule type="expression" dxfId="0" priority="1">
      <formula>$E$32&lt;&gt;"講演等（時間）"</formula>
    </cfRule>
  </conditionalFormatting>
  <dataValidations count="6">
    <dataValidation type="list" allowBlank="1" showInputMessage="1" showErrorMessage="1" sqref="E53:H53" xr:uid="{00000000-0002-0000-0800-000000000000}">
      <formula1>支出財源</formula1>
    </dataValidation>
    <dataValidation type="list" allowBlank="1" showInputMessage="1" showErrorMessage="1" sqref="E32" xr:uid="{00000000-0002-0000-0800-000001000000}">
      <formula1>謝金種目</formula1>
    </dataValidation>
    <dataValidation type="list" allowBlank="1" showInputMessage="1" showErrorMessage="1" sqref="E57:J57" xr:uid="{00000000-0002-0000-0800-000002000000}">
      <formula1>支出方法</formula1>
    </dataValidation>
    <dataValidation type="list" allowBlank="1" showInputMessage="1" showErrorMessage="1" sqref="E55:H55" xr:uid="{00000000-0002-0000-0800-000003000000}">
      <formula1>"教員研究費,教育経費,その他"</formula1>
    </dataValidation>
    <dataValidation type="list" allowBlank="1" showInputMessage="1" showErrorMessage="1" sqref="C17:D26" xr:uid="{00000000-0002-0000-0800-000004000000}">
      <formula1>"教職員,学外者"</formula1>
    </dataValidation>
    <dataValidation type="list" allowBlank="1" showInputMessage="1" showErrorMessage="1" sqref="T36:U45" xr:uid="{00000000-0002-0000-0800-000005000000}">
      <formula1>"○:本人払,○:事務手続"</formula1>
    </dataValidation>
  </dataValidations>
  <pageMargins left="0.70866141732283472" right="0.70866141732283472" top="0.55118110236220474" bottom="0.55118110236220474" header="0.31496062992125984" footer="0.31496062992125984"/>
  <pageSetup paperSize="9" scale="81" orientation="portrait" r:id="rId1"/>
  <headerFooter>
    <oddHeader>&amp;R謝金調書</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534D3-CBFD-4348-9A5D-23F7C93FDE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1698BCF-FED9-4AE0-98A1-E08592611115}">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5635306C-8F1C-4D99-84E3-3C93E885D7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マスタ</vt:lpstr>
      <vt:lpstr>依頼書</vt:lpstr>
      <vt:lpstr>報告書（旅費不要）</vt:lpstr>
      <vt:lpstr>報告書（旅費要）</vt:lpstr>
      <vt:lpstr>調書</vt:lpstr>
      <vt:lpstr>調書記入例（講演・時間）</vt:lpstr>
      <vt:lpstr>調書記入例（研究補助謝金）</vt:lpstr>
      <vt:lpstr>用務依頼書20220214府大案</vt:lpstr>
      <vt:lpstr>記入例</vt:lpstr>
      <vt:lpstr>依頼書!Print_Area</vt:lpstr>
      <vt:lpstr>記入例!Print_Area</vt:lpstr>
      <vt:lpstr>調書!Print_Area</vt:lpstr>
      <vt:lpstr>'調書記入例（研究補助謝金）'!Print_Area</vt:lpstr>
      <vt:lpstr>'調書記入例（講演・時間）'!Print_Area</vt:lpstr>
      <vt:lpstr>'報告書（旅費不要）'!Print_Area</vt:lpstr>
      <vt:lpstr>'報告書（旅費要）'!Print_Area</vt:lpstr>
      <vt:lpstr>用務依頼書20220214府大案!Print_Area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shokuin19</dc:creator>
  <cp:lastModifiedBy>コメント</cp:lastModifiedBy>
  <cp:lastPrinted>2024-02-14T01:54:25Z</cp:lastPrinted>
  <dcterms:created xsi:type="dcterms:W3CDTF">2017-04-13T05:24:29Z</dcterms:created>
  <dcterms:modified xsi:type="dcterms:W3CDTF">2025-04-25T07:04:22Z</dcterms:modified>
</cp:coreProperties>
</file>